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GAL-urile'!$A$5:$AZ$2091</definedName>
  </definedNames>
  <calcPr calcId="152511"/>
</workbook>
</file>

<file path=xl/calcChain.xml><?xml version="1.0" encoding="utf-8"?>
<calcChain xmlns="http://schemas.openxmlformats.org/spreadsheetml/2006/main">
  <c r="BA1704" i="1" l="1"/>
  <c r="AA2091" i="1"/>
  <c r="AB2091" i="1"/>
  <c r="AC2091" i="1"/>
  <c r="AD2091" i="1"/>
  <c r="AE2091" i="1"/>
  <c r="AF2091" i="1"/>
  <c r="AG2091" i="1"/>
  <c r="AH2091" i="1"/>
  <c r="AI2091" i="1"/>
  <c r="AJ2091" i="1"/>
  <c r="AK2091" i="1"/>
  <c r="AL2091" i="1"/>
  <c r="AY1757" i="1"/>
  <c r="AY203" i="1"/>
  <c r="AY853" i="1"/>
  <c r="AZ853" i="1"/>
  <c r="AY1382" i="1"/>
  <c r="AY1638" i="1"/>
  <c r="AY21" i="1"/>
  <c r="AY656" i="1"/>
  <c r="AZ656" i="1"/>
  <c r="AY657" i="1"/>
  <c r="AY658" i="1"/>
  <c r="AY659" i="1"/>
  <c r="AY660" i="1"/>
  <c r="AY661" i="1"/>
  <c r="AY671" i="1"/>
  <c r="AZ671" i="1"/>
  <c r="AY680" i="1"/>
  <c r="AY688" i="1"/>
  <c r="AZ688" i="1"/>
  <c r="AY696" i="1"/>
  <c r="AZ696" i="1"/>
  <c r="AY1121" i="1"/>
  <c r="AY249" i="1"/>
  <c r="AY1637" i="1"/>
  <c r="AY1640" i="1"/>
  <c r="O2091" i="1"/>
  <c r="AY1379" i="1"/>
  <c r="AY1384" i="1"/>
  <c r="AZ1384" i="1"/>
  <c r="AY582" i="1"/>
  <c r="AY350" i="1"/>
  <c r="AZ350" i="1"/>
  <c r="AY244" i="1"/>
  <c r="AZ244" i="1"/>
  <c r="AY1021" i="1"/>
  <c r="AY1032" i="1"/>
  <c r="AZ1032" i="1"/>
  <c r="AY590" i="1"/>
  <c r="AY1412" i="1"/>
  <c r="AY447" i="1"/>
  <c r="AZ447" i="1"/>
  <c r="AY1900" i="1"/>
  <c r="AY1904" i="1"/>
  <c r="AZ1904" i="1"/>
  <c r="AY1859" i="1"/>
  <c r="AY1866" i="1"/>
  <c r="AZ1866" i="1"/>
  <c r="AY264" i="1"/>
  <c r="AZ264" i="1"/>
  <c r="AY304" i="1"/>
  <c r="AZ304" i="1"/>
  <c r="AY113" i="1"/>
  <c r="AZ113" i="1"/>
  <c r="AY1735" i="1"/>
  <c r="AZ1735" i="1"/>
  <c r="AY1404" i="1"/>
  <c r="AY534" i="1"/>
  <c r="AY1898" i="1"/>
  <c r="AZ1898" i="1"/>
  <c r="AY81" i="1"/>
  <c r="AZ81" i="1"/>
  <c r="AY1140" i="1"/>
  <c r="AZ1140" i="1"/>
  <c r="T2091" i="1"/>
  <c r="S2091" i="1"/>
  <c r="R2091" i="1"/>
  <c r="Q2091" i="1"/>
  <c r="P2091" i="1"/>
  <c r="N2091" i="1"/>
  <c r="M2091" i="1"/>
  <c r="AY1890" i="1"/>
  <c r="AZ1890" i="1"/>
  <c r="AY1881" i="1"/>
  <c r="AZ1881" i="1"/>
  <c r="AY1874" i="1"/>
  <c r="AZ1874" i="1"/>
  <c r="AY1447" i="1"/>
  <c r="AZ1447" i="1"/>
  <c r="AY1707" i="1"/>
  <c r="AZ1707" i="1"/>
  <c r="AY722" i="1"/>
  <c r="AZ722" i="1"/>
  <c r="AY712" i="1"/>
  <c r="AZ712" i="1"/>
  <c r="AY413" i="1"/>
  <c r="AZ413" i="1"/>
  <c r="AY406" i="1"/>
  <c r="AZ406" i="1"/>
  <c r="AY396" i="1"/>
  <c r="AZ396" i="1"/>
  <c r="AY438" i="1"/>
  <c r="AZ438" i="1"/>
  <c r="AY430" i="1"/>
  <c r="AZ430" i="1"/>
  <c r="AY1592" i="1"/>
  <c r="AZ1592" i="1"/>
  <c r="AY1568" i="1"/>
  <c r="AY780" i="1"/>
  <c r="AZ780" i="1"/>
  <c r="AY1652" i="1"/>
  <c r="AZ1652" i="1"/>
  <c r="AY1833" i="1"/>
  <c r="AZ1833" i="1"/>
  <c r="AY1825" i="1"/>
  <c r="AZ1825" i="1"/>
  <c r="AY1809" i="1"/>
  <c r="AZ1809" i="1"/>
  <c r="AY971" i="1"/>
  <c r="AZ971" i="1"/>
  <c r="AY964" i="1"/>
  <c r="AZ964" i="1"/>
  <c r="AY950" i="1"/>
  <c r="AY943" i="1"/>
  <c r="AZ943" i="1"/>
  <c r="AY163" i="1"/>
  <c r="AZ163" i="1"/>
  <c r="AY131" i="1"/>
  <c r="AZ131" i="1"/>
  <c r="AY1266" i="1"/>
  <c r="AZ1266" i="1"/>
  <c r="AY1258" i="1"/>
  <c r="AZ1258" i="1"/>
  <c r="AY1243" i="1"/>
  <c r="AZ1243" i="1"/>
  <c r="AY927" i="1"/>
  <c r="AY919" i="1"/>
  <c r="AZ919" i="1"/>
  <c r="AY904" i="1"/>
  <c r="AZ904" i="1"/>
  <c r="AY2013" i="1"/>
  <c r="AZ2013" i="1"/>
  <c r="AY1318" i="1"/>
  <c r="AZ1318" i="1"/>
  <c r="AY1014" i="1"/>
  <c r="AZ1014" i="1"/>
  <c r="AY1004" i="1"/>
  <c r="AZ1004" i="1"/>
  <c r="AY993" i="1"/>
  <c r="AZ993" i="1"/>
  <c r="AY985" i="1"/>
  <c r="AY1047" i="1"/>
  <c r="AZ1047" i="1"/>
  <c r="AY35" i="1"/>
  <c r="AZ35" i="1"/>
  <c r="AY1966" i="1"/>
  <c r="AY1237" i="1"/>
  <c r="AZ1237" i="1"/>
  <c r="AY1177" i="1"/>
  <c r="AZ1177" i="1"/>
  <c r="AY1131" i="1"/>
  <c r="AZ1131" i="1"/>
  <c r="AY212" i="1"/>
  <c r="AZ212" i="1"/>
  <c r="AY189" i="1"/>
  <c r="AZ189" i="1"/>
  <c r="AY181" i="1"/>
  <c r="AZ181" i="1"/>
  <c r="AY871" i="1"/>
  <c r="AZ871" i="1"/>
  <c r="U2091" i="1"/>
  <c r="V2091" i="1"/>
  <c r="W2091" i="1"/>
  <c r="X2091" i="1"/>
  <c r="Y2091" i="1"/>
  <c r="Z2091" i="1"/>
  <c r="AY1800" i="1"/>
  <c r="AZ1800" i="1"/>
  <c r="AY1744" i="1"/>
  <c r="AZ1744" i="1"/>
  <c r="AY1718" i="1"/>
  <c r="AY706" i="1"/>
  <c r="AZ706" i="1"/>
  <c r="AY257" i="1"/>
  <c r="AZ257" i="1"/>
  <c r="AY648" i="1"/>
  <c r="AZ648" i="1"/>
  <c r="AY466" i="1"/>
  <c r="AZ466" i="1"/>
  <c r="AY521" i="1"/>
  <c r="AY2037" i="1"/>
  <c r="AZ2037" i="1"/>
  <c r="D522" i="1"/>
  <c r="AY928" i="1"/>
  <c r="AY929" i="1"/>
  <c r="AY930" i="1"/>
  <c r="AY931" i="1"/>
  <c r="AY932" i="1"/>
  <c r="AY933" i="1"/>
  <c r="AY28" i="1"/>
  <c r="AZ28" i="1"/>
  <c r="AY376" i="1"/>
  <c r="AZ376" i="1"/>
  <c r="AY1150" i="1"/>
  <c r="AZ1150" i="1"/>
  <c r="AY601" i="1"/>
  <c r="AZ601" i="1"/>
  <c r="AY215" i="1"/>
  <c r="AY221" i="1"/>
  <c r="AZ221" i="1"/>
  <c r="AY217" i="1"/>
  <c r="AY1685" i="1"/>
  <c r="AY1686" i="1"/>
  <c r="AY1858" i="1"/>
  <c r="AZ1858" i="1"/>
  <c r="AY83" i="1"/>
  <c r="AY84" i="1"/>
  <c r="AY86" i="1"/>
  <c r="AY87" i="1"/>
  <c r="AY90" i="1"/>
  <c r="AY82" i="1"/>
  <c r="AY91" i="1"/>
  <c r="AZ91" i="1"/>
  <c r="G2091" i="1"/>
  <c r="AY1654" i="1"/>
  <c r="AY1655" i="1"/>
  <c r="AY1653" i="1"/>
  <c r="AY1657" i="1"/>
  <c r="AZ1657" i="1"/>
  <c r="BB2091" i="1"/>
  <c r="BA2091" i="1"/>
  <c r="L2091" i="1"/>
  <c r="K2091" i="1"/>
  <c r="J2091" i="1"/>
  <c r="I2091" i="1"/>
  <c r="H2091" i="1"/>
  <c r="AY565" i="1"/>
  <c r="AZ565" i="1"/>
  <c r="AY285" i="1"/>
  <c r="AZ285" i="1"/>
  <c r="AY1015" i="1"/>
  <c r="AY1020" i="1"/>
  <c r="AZ1020" i="1"/>
  <c r="AY1835" i="1"/>
  <c r="AY1836" i="1"/>
  <c r="AY1837" i="1"/>
  <c r="AY1838" i="1"/>
  <c r="AY1839" i="1"/>
  <c r="AY1840" i="1"/>
  <c r="AY1834" i="1"/>
  <c r="AY1726" i="1"/>
  <c r="AZ1726" i="1"/>
  <c r="AY248" i="1"/>
  <c r="AY250" i="1"/>
  <c r="AZ250" i="1"/>
  <c r="AY560" i="1"/>
  <c r="AZ560" i="1"/>
  <c r="AY1189" i="1"/>
  <c r="AY1190" i="1"/>
  <c r="AY1192" i="1"/>
  <c r="AY1194" i="1"/>
  <c r="AY1197" i="1"/>
  <c r="AY1187" i="1"/>
  <c r="AY1198" i="1"/>
  <c r="AZ1198" i="1"/>
  <c r="AY872" i="1"/>
  <c r="AY876" i="1"/>
  <c r="AZ876" i="1"/>
  <c r="AY1245" i="1"/>
  <c r="AZ1251" i="1"/>
  <c r="AY1244" i="1"/>
  <c r="AY1251" i="1"/>
  <c r="AY1602" i="1"/>
  <c r="AZ1602" i="1"/>
  <c r="AY796" i="1"/>
  <c r="AZ796" i="1"/>
  <c r="AY1186" i="1"/>
  <c r="AZ1186" i="1"/>
  <c r="AY1791" i="1"/>
  <c r="AZ1791" i="1"/>
  <c r="AY1781" i="1"/>
  <c r="AZ1781" i="1"/>
  <c r="AY1774" i="1"/>
  <c r="AZ1774" i="1"/>
  <c r="AY1765" i="1"/>
  <c r="AZ1765" i="1"/>
  <c r="AZ1757" i="1"/>
  <c r="AY279" i="1"/>
  <c r="AZ279" i="1"/>
  <c r="AY271" i="1"/>
  <c r="AZ271" i="1"/>
  <c r="AY239" i="1"/>
  <c r="AZ239" i="1"/>
  <c r="AY59" i="1"/>
  <c r="AZ59" i="1"/>
  <c r="AY499" i="1"/>
  <c r="AY498" i="1"/>
  <c r="AZ506" i="1"/>
  <c r="AY497" i="1"/>
  <c r="AY506" i="1"/>
  <c r="AY496" i="1"/>
  <c r="AZ496" i="1"/>
  <c r="AY487" i="1"/>
  <c r="AY486" i="1"/>
  <c r="AY485" i="1"/>
  <c r="AY484" i="1"/>
  <c r="AY483" i="1"/>
  <c r="AY488" i="1"/>
  <c r="AZ488" i="1"/>
  <c r="AY472" i="1"/>
  <c r="AY471" i="1"/>
  <c r="AY470" i="1"/>
  <c r="AY469" i="1"/>
  <c r="AY468" i="1"/>
  <c r="AY467" i="1"/>
  <c r="AY421" i="1"/>
  <c r="AY420" i="1"/>
  <c r="AY419" i="1"/>
  <c r="AY418" i="1"/>
  <c r="AY417" i="1"/>
  <c r="AY416" i="1"/>
  <c r="AY415" i="1"/>
  <c r="AY414" i="1"/>
  <c r="AY422" i="1"/>
  <c r="AZ422" i="1"/>
  <c r="AY383" i="1"/>
  <c r="AY385" i="1"/>
  <c r="AZ385" i="1"/>
  <c r="AY364" i="1"/>
  <c r="AZ364" i="1"/>
  <c r="AY317" i="1"/>
  <c r="AY316" i="1"/>
  <c r="AY319" i="1"/>
  <c r="AZ319" i="1"/>
  <c r="AY312" i="1"/>
  <c r="AZ312" i="1"/>
  <c r="AY291" i="1"/>
  <c r="AY290" i="1"/>
  <c r="AY289" i="1"/>
  <c r="AY288" i="1"/>
  <c r="AY287" i="1"/>
  <c r="AY286" i="1"/>
  <c r="AY292" i="1"/>
  <c r="AZ292" i="1"/>
  <c r="AY459" i="1"/>
  <c r="AZ459" i="1"/>
  <c r="AY482" i="1"/>
  <c r="AZ482" i="1"/>
  <c r="AY1850" i="1"/>
  <c r="AZ1850" i="1"/>
  <c r="AY1815" i="1"/>
  <c r="AZ1815" i="1"/>
  <c r="AY1539" i="1"/>
  <c r="AZ1539" i="1"/>
  <c r="AY1532" i="1"/>
  <c r="AZ1532" i="1"/>
  <c r="AY1516" i="1"/>
  <c r="AZ1516" i="1"/>
  <c r="AY1509" i="1"/>
  <c r="AZ1509" i="1"/>
  <c r="AY1501" i="1"/>
  <c r="AZ1501" i="1"/>
  <c r="AY1494" i="1"/>
  <c r="AZ1494" i="1"/>
  <c r="AY1485" i="1"/>
  <c r="AZ1485" i="1"/>
  <c r="AY1476" i="1"/>
  <c r="AZ1476" i="1"/>
  <c r="AY1467" i="1"/>
  <c r="AZ1467" i="1"/>
  <c r="AY1458" i="1"/>
  <c r="AZ1458" i="1"/>
  <c r="AY956" i="1"/>
  <c r="AZ956" i="1"/>
  <c r="AY911" i="1"/>
  <c r="AZ911" i="1"/>
  <c r="AY895" i="1"/>
  <c r="AZ895" i="1"/>
  <c r="AY888" i="1"/>
  <c r="AZ888" i="1"/>
  <c r="AY173" i="1"/>
  <c r="AZ173" i="1"/>
  <c r="AY44" i="1"/>
  <c r="AY49" i="1"/>
  <c r="AZ49" i="1"/>
  <c r="AY43" i="1"/>
  <c r="AZ43" i="1"/>
  <c r="AZ21" i="1"/>
  <c r="AY13" i="1"/>
  <c r="AZ13" i="1"/>
  <c r="AY231" i="1"/>
  <c r="AZ231" i="1"/>
  <c r="AY1670" i="1"/>
  <c r="AZ1670" i="1"/>
  <c r="AY1641" i="1"/>
  <c r="AY1575" i="1"/>
  <c r="AZ1575" i="1"/>
  <c r="AY1556" i="1"/>
  <c r="AZ1556" i="1"/>
  <c r="AY1548" i="1"/>
  <c r="AZ1548" i="1"/>
  <c r="AY1331" i="1"/>
  <c r="AY1335" i="1"/>
  <c r="AZ1335" i="1"/>
  <c r="AY1330" i="1"/>
  <c r="AZ1330" i="1"/>
  <c r="AY1324" i="1"/>
  <c r="AZ1324" i="1"/>
  <c r="AY1312" i="1"/>
  <c r="AZ1312" i="1"/>
  <c r="AY581" i="1"/>
  <c r="AZ581" i="1"/>
  <c r="AY572" i="1"/>
  <c r="AZ572" i="1"/>
  <c r="AZ521" i="1"/>
  <c r="AY512" i="1"/>
  <c r="AZ512" i="1"/>
  <c r="AY2028" i="1"/>
  <c r="AZ2028" i="1"/>
  <c r="AY2019" i="1"/>
  <c r="AZ2019" i="1"/>
  <c r="AY627" i="1"/>
  <c r="AZ627" i="1"/>
  <c r="AY621" i="1"/>
  <c r="AZ621" i="1"/>
  <c r="AY611" i="1"/>
  <c r="AZ611" i="1"/>
  <c r="AY591" i="1"/>
  <c r="AY587" i="1"/>
  <c r="AY592" i="1"/>
  <c r="AZ592" i="1"/>
  <c r="AY584" i="1"/>
  <c r="AY733" i="1"/>
  <c r="AZ733" i="1"/>
  <c r="AY1582" i="1"/>
  <c r="AZ1582" i="1"/>
  <c r="AZ1121" i="1"/>
  <c r="AY1108" i="1"/>
  <c r="AZ1108" i="1"/>
  <c r="AY1098" i="1"/>
  <c r="AZ1098" i="1"/>
  <c r="AY811" i="1"/>
  <c r="AZ811" i="1"/>
  <c r="AY804" i="1"/>
  <c r="AZ804" i="1"/>
  <c r="AY788" i="1"/>
  <c r="AZ788" i="1"/>
  <c r="AY741" i="1"/>
  <c r="AY740" i="1"/>
  <c r="AY739" i="1"/>
  <c r="AY738" i="1"/>
  <c r="AY737" i="1"/>
  <c r="AY736" i="1"/>
  <c r="AY735" i="1"/>
  <c r="AY734" i="1"/>
  <c r="AY742" i="1"/>
  <c r="AZ742" i="1"/>
  <c r="AY2061" i="1"/>
  <c r="AY2060" i="1"/>
  <c r="AY2068" i="1"/>
  <c r="AY2059" i="1"/>
  <c r="AY2053" i="1"/>
  <c r="AY2055" i="1"/>
  <c r="AY2058" i="1"/>
  <c r="AZ2058" i="1"/>
  <c r="AY2056" i="1"/>
  <c r="AY2057" i="1"/>
  <c r="AY2052" i="1"/>
  <c r="AY1987" i="1"/>
  <c r="AY1988" i="1"/>
  <c r="AY1989" i="1"/>
  <c r="AY1990" i="1"/>
  <c r="AY1991" i="1"/>
  <c r="AY1992" i="1"/>
  <c r="AY1993" i="1"/>
  <c r="AY1994" i="1"/>
  <c r="AY1995" i="1"/>
  <c r="AY1996" i="1"/>
  <c r="AY1985" i="1"/>
  <c r="AY1997" i="1"/>
  <c r="AZ1997" i="1"/>
  <c r="AY1977" i="1"/>
  <c r="AY1978" i="1"/>
  <c r="AY1984" i="1"/>
  <c r="AZ1984" i="1"/>
  <c r="AY1979" i="1"/>
  <c r="AY1298" i="1"/>
  <c r="AY1299" i="1"/>
  <c r="AY1300" i="1"/>
  <c r="AY1301" i="1"/>
  <c r="AY1297" i="1"/>
  <c r="AY1289" i="1"/>
  <c r="AY1290" i="1"/>
  <c r="AY1296" i="1"/>
  <c r="AZ1296" i="1"/>
  <c r="AY1291" i="1"/>
  <c r="AY1292" i="1"/>
  <c r="AY1288" i="1"/>
  <c r="AY1279" i="1"/>
  <c r="AY1287" i="1"/>
  <c r="AZ1287" i="1"/>
  <c r="AY1280" i="1"/>
  <c r="AY1281" i="1"/>
  <c r="AY1283" i="1"/>
  <c r="AY1284" i="1"/>
  <c r="AY1286" i="1"/>
  <c r="AY1268" i="1"/>
  <c r="AY1277" i="1"/>
  <c r="AZ1277" i="1"/>
  <c r="AY1269" i="1"/>
  <c r="AY1271" i="1"/>
  <c r="AY1272" i="1"/>
  <c r="AY1273" i="1"/>
  <c r="AY1274" i="1"/>
  <c r="AY1276" i="1"/>
  <c r="AY1034" i="1"/>
  <c r="AY1033" i="1"/>
  <c r="AY1039" i="1"/>
  <c r="AZ1039" i="1"/>
  <c r="AY1922" i="1"/>
  <c r="AY1923" i="1"/>
  <c r="AY1929" i="1"/>
  <c r="AZ1929" i="1"/>
  <c r="AY1925" i="1"/>
  <c r="AY1926" i="1"/>
  <c r="AY1927" i="1"/>
  <c r="AY1913" i="1"/>
  <c r="AY1914" i="1"/>
  <c r="AY1916" i="1"/>
  <c r="AY1912" i="1"/>
  <c r="AY1920" i="1"/>
  <c r="AZ1920" i="1"/>
  <c r="AY1906" i="1"/>
  <c r="AY1907" i="1"/>
  <c r="AY1910" i="1"/>
  <c r="AY1905" i="1"/>
  <c r="AY1911" i="1"/>
  <c r="AZ1911" i="1"/>
  <c r="AY1689" i="1"/>
  <c r="AY1690" i="1"/>
  <c r="AY1691" i="1"/>
  <c r="AY1693" i="1"/>
  <c r="AY1688" i="1"/>
  <c r="AY1698" i="1"/>
  <c r="AZ1698" i="1"/>
  <c r="AY1083" i="1"/>
  <c r="AY1080" i="1"/>
  <c r="AY1088" i="1"/>
  <c r="AZ1088" i="1"/>
  <c r="AY151" i="1"/>
  <c r="AY93" i="1"/>
  <c r="AY94" i="1"/>
  <c r="AY95" i="1"/>
  <c r="AY96" i="1"/>
  <c r="AY97" i="1"/>
  <c r="AY98" i="1"/>
  <c r="AY99" i="1"/>
  <c r="AY100" i="1"/>
  <c r="AY92" i="1"/>
  <c r="AY101" i="1"/>
  <c r="AZ101" i="1"/>
  <c r="AY140" i="1"/>
  <c r="AZ140" i="1"/>
  <c r="AZ151" i="1"/>
  <c r="AY1627" i="1"/>
  <c r="AY1630" i="1"/>
  <c r="AY1626" i="1"/>
  <c r="AY1636" i="1"/>
  <c r="AZ1636" i="1"/>
  <c r="AY1610" i="1"/>
  <c r="AY1611" i="1"/>
  <c r="AY1617" i="1"/>
  <c r="AZ1617" i="1"/>
  <c r="AY1613" i="1"/>
  <c r="AY1615" i="1"/>
  <c r="AY1609" i="1"/>
  <c r="AY1605" i="1"/>
  <c r="AY1606" i="1"/>
  <c r="AY1607" i="1"/>
  <c r="AY1603" i="1"/>
  <c r="AY1608" i="1"/>
  <c r="AZ1608" i="1"/>
  <c r="AY1216" i="1"/>
  <c r="AY1212" i="1"/>
  <c r="AY1214" i="1"/>
  <c r="AY1215" i="1"/>
  <c r="AY1211" i="1"/>
  <c r="AY1162" i="1"/>
  <c r="AY1163" i="1"/>
  <c r="AY1169" i="1"/>
  <c r="AZ1169" i="1"/>
  <c r="AY1164" i="1"/>
  <c r="AY1165" i="1"/>
  <c r="AY1166" i="1"/>
  <c r="AY1167" i="1"/>
  <c r="AY1161" i="1"/>
  <c r="AY1160" i="1"/>
  <c r="AZ1160" i="1"/>
  <c r="AY335" i="1"/>
  <c r="AY336" i="1"/>
  <c r="AY334" i="1"/>
  <c r="AY342" i="1"/>
  <c r="AZ342" i="1"/>
  <c r="AY328" i="1"/>
  <c r="AY329" i="1"/>
  <c r="AY330" i="1"/>
  <c r="AY331" i="1"/>
  <c r="AY327" i="1"/>
  <c r="AY333" i="1"/>
  <c r="AZ333" i="1"/>
  <c r="AY1228" i="1"/>
  <c r="AZ1228" i="1"/>
  <c r="AY1931" i="1"/>
  <c r="AY1932" i="1"/>
  <c r="AY1933" i="1"/>
  <c r="AY1934" i="1"/>
  <c r="AY1935" i="1"/>
  <c r="AY1938" i="1"/>
  <c r="AY1930" i="1"/>
  <c r="AY1940" i="1"/>
  <c r="AZ1940" i="1"/>
  <c r="AY1950" i="1"/>
  <c r="AY1951" i="1"/>
  <c r="AY1952" i="1"/>
  <c r="AY1949" i="1"/>
  <c r="AY1956" i="1"/>
  <c r="AZ1956" i="1"/>
  <c r="AY1414" i="1"/>
  <c r="AY1415" i="1"/>
  <c r="AY1416" i="1"/>
  <c r="AY1413" i="1"/>
  <c r="AY1423" i="1"/>
  <c r="AZ1423" i="1"/>
  <c r="AY1391" i="1"/>
  <c r="AY1392" i="1"/>
  <c r="AY1395" i="1"/>
  <c r="AZ1395" i="1"/>
  <c r="AY1390" i="1"/>
  <c r="AY1368" i="1"/>
  <c r="AY1369" i="1"/>
  <c r="AY1375" i="1"/>
  <c r="AZ1375" i="1"/>
  <c r="AY1370" i="1"/>
  <c r="AY1372" i="1"/>
  <c r="AY1373" i="1"/>
  <c r="AY1358" i="1"/>
  <c r="AY1359" i="1"/>
  <c r="AY1357" i="1"/>
  <c r="AY1366" i="1"/>
  <c r="AZ1366" i="1"/>
  <c r="AY820" i="1"/>
  <c r="AY821" i="1"/>
  <c r="AY822" i="1"/>
  <c r="AY826" i="1"/>
  <c r="AY831" i="1"/>
  <c r="AZ831" i="1"/>
  <c r="AY829" i="1"/>
  <c r="AY830" i="1"/>
  <c r="AZ1718" i="1"/>
  <c r="AZ1568" i="1"/>
  <c r="AZ985" i="1"/>
  <c r="AZ950" i="1"/>
  <c r="AZ927" i="1"/>
  <c r="AZ534" i="1"/>
  <c r="AY355" i="1"/>
  <c r="AY354" i="1"/>
  <c r="AY356" i="1"/>
  <c r="AZ356" i="1"/>
  <c r="AY351" i="1"/>
  <c r="AZ203" i="1"/>
  <c r="AY2090" i="1"/>
  <c r="AZ2090" i="1"/>
  <c r="AY122" i="1"/>
  <c r="AZ122" i="1"/>
  <c r="AY326" i="1"/>
  <c r="AZ326" i="1"/>
  <c r="AY1055" i="1"/>
  <c r="AZ1055" i="1"/>
  <c r="AY1948" i="1"/>
  <c r="AZ1948" i="1"/>
  <c r="AZ1966" i="1"/>
  <c r="AY1974" i="1"/>
  <c r="AZ1974" i="1"/>
  <c r="AY2051" i="1"/>
  <c r="AZ2051" i="1"/>
  <c r="AY1680" i="1"/>
  <c r="AZ1680" i="1"/>
  <c r="AY1435" i="1"/>
  <c r="AZ1435" i="1"/>
  <c r="AZ1412" i="1"/>
  <c r="AY1079" i="1"/>
  <c r="AZ1079" i="1"/>
  <c r="AZ1404" i="1"/>
  <c r="AY846" i="1"/>
  <c r="AZ846" i="1"/>
  <c r="AY882" i="1"/>
  <c r="AZ882" i="1"/>
  <c r="AY1356" i="1"/>
  <c r="AZ1356" i="1"/>
  <c r="AY1346" i="1"/>
  <c r="AZ1346" i="1"/>
  <c r="AZ680" i="1"/>
  <c r="AY860" i="1"/>
  <c r="AZ860" i="1"/>
  <c r="AY2078" i="1"/>
  <c r="AZ2078" i="1"/>
  <c r="AY2006" i="1"/>
  <c r="AZ2006" i="1"/>
  <c r="AY1210" i="1"/>
  <c r="AZ1210" i="1"/>
  <c r="AY1625" i="1"/>
  <c r="AZ1625" i="1"/>
  <c r="AY752" i="1"/>
  <c r="AZ752" i="1"/>
  <c r="AY762" i="1"/>
  <c r="AZ762" i="1"/>
  <c r="AY2044" i="1"/>
  <c r="AZ2044" i="1"/>
  <c r="AY818" i="1"/>
  <c r="AZ818" i="1"/>
  <c r="AY771" i="1"/>
  <c r="AZ771" i="1"/>
  <c r="AY840" i="1"/>
  <c r="AZ840" i="1"/>
  <c r="AY1389" i="1"/>
  <c r="AZ1389" i="1"/>
  <c r="AY637" i="1"/>
  <c r="AZ637" i="1"/>
  <c r="AY547" i="1"/>
  <c r="AZ547" i="1"/>
  <c r="AY1687" i="1"/>
  <c r="AZ1687" i="1"/>
  <c r="AY1066" i="1"/>
  <c r="AZ1066" i="1"/>
  <c r="AY1526" i="1"/>
  <c r="AZ1526" i="1"/>
  <c r="AY71" i="1"/>
  <c r="AZ71" i="1"/>
  <c r="AY1218" i="1"/>
  <c r="AZ1218" i="1"/>
  <c r="AY1306" i="1"/>
  <c r="AZ1306" i="1"/>
  <c r="AY662" i="1"/>
  <c r="AZ662" i="1"/>
  <c r="AY1841" i="1"/>
  <c r="AZ1841" i="1"/>
  <c r="AY1643" i="1"/>
  <c r="AZ1643" i="1"/>
  <c r="AY2091" i="1"/>
  <c r="AZ2068" i="1"/>
  <c r="AY935" i="1"/>
  <c r="AZ935" i="1"/>
  <c r="AY473" i="1"/>
  <c r="AZ473" i="1"/>
</calcChain>
</file>

<file path=xl/comments1.xml><?xml version="1.0" encoding="utf-8"?>
<comments xmlns="http://schemas.openxmlformats.org/spreadsheetml/2006/main">
  <authors>
    <author>Author</author>
  </authors>
  <commentList>
    <comment ref="A467" authorId="0" shapeId="0">
      <text>
        <r>
          <rPr>
            <b/>
            <sz val="9"/>
            <color indexed="81"/>
            <rFont val="Tahoma"/>
            <family val="2"/>
            <charset val="238"/>
          </rPr>
          <t>Author:</t>
        </r>
        <r>
          <rPr>
            <sz val="9"/>
            <color indexed="81"/>
            <rFont val="Tahoma"/>
            <family val="2"/>
            <charset val="238"/>
          </rPr>
          <t xml:space="preserve">
Fonduri epuizate, rest 27 e
</t>
        </r>
      </text>
    </comment>
    <comment ref="A1477" authorId="0" shapeId="0">
      <text>
        <r>
          <rPr>
            <b/>
            <sz val="9"/>
            <color indexed="81"/>
            <rFont val="Tahoma"/>
            <family val="2"/>
            <charset val="238"/>
          </rPr>
          <t>Author:</t>
        </r>
        <r>
          <rPr>
            <sz val="9"/>
            <color indexed="81"/>
            <rFont val="Tahoma"/>
            <family val="2"/>
            <charset val="238"/>
          </rPr>
          <t xml:space="preserve">
Fonduri epuizate, rest de 10 e
</t>
        </r>
      </text>
    </comment>
    <comment ref="D1557" authorId="0" shapeId="0">
      <text>
        <r>
          <rPr>
            <b/>
            <sz val="9"/>
            <color indexed="81"/>
            <rFont val="Tahoma"/>
            <family val="2"/>
            <charset val="238"/>
          </rPr>
          <t>Author:</t>
        </r>
        <r>
          <rPr>
            <sz val="9"/>
            <color indexed="81"/>
            <rFont val="Tahoma"/>
            <family val="2"/>
            <charset val="238"/>
          </rPr>
          <t xml:space="preserve">
nu au o pagina idenpendenta
</t>
        </r>
      </text>
    </comment>
    <comment ref="D1593" authorId="0" shapeId="0">
      <text>
        <r>
          <rPr>
            <b/>
            <sz val="9"/>
            <color indexed="81"/>
            <rFont val="Tahoma"/>
            <family val="2"/>
            <charset val="238"/>
          </rPr>
          <t>Author:</t>
        </r>
        <r>
          <rPr>
            <sz val="9"/>
            <color indexed="81"/>
            <rFont val="Tahoma"/>
            <family val="2"/>
            <charset val="238"/>
          </rPr>
          <t xml:space="preserve">
nu au o pagina independenta</t>
        </r>
      </text>
    </comment>
    <comment ref="D1719" authorId="0" shapeId="0">
      <text>
        <r>
          <rPr>
            <b/>
            <sz val="9"/>
            <color indexed="81"/>
            <rFont val="Tahoma"/>
            <family val="2"/>
            <charset val="238"/>
          </rPr>
          <t>Author:</t>
        </r>
        <r>
          <rPr>
            <sz val="9"/>
            <color indexed="81"/>
            <rFont val="Tahoma"/>
            <family val="2"/>
            <charset val="238"/>
          </rPr>
          <t xml:space="preserve">
nu am gasit site-ul
</t>
        </r>
      </text>
    </comment>
    <comment ref="D1899" authorId="0" shape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<sst xmlns="http://schemas.openxmlformats.org/spreadsheetml/2006/main" count="3703" uniqueCount="1867">
  <si>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</si>
  <si>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</si>
  <si>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</si>
  <si>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</si>
  <si>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</si>
  <si>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</si>
  <si>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</si>
  <si>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</si>
  <si>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</si>
  <si>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</si>
  <si>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</si>
  <si>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</si>
  <si>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</si>
  <si>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</si>
  <si>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</si>
  <si>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</si>
  <si>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</si>
  <si>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</si>
  <si>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</si>
  <si>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</si>
  <si>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</si>
  <si>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</si>
  <si>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</si>
  <si>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</si>
  <si>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</si>
  <si>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</si>
  <si>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</si>
  <si>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</si>
  <si>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</si>
  <si>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</si>
  <si>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</si>
  <si>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</si>
  <si>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</si>
  <si>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</si>
  <si>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</si>
  <si>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</si>
  <si>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</si>
  <si>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</si>
  <si>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</si>
  <si>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</si>
  <si>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</si>
  <si>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</si>
  <si>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</si>
  <si>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</si>
  <si>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</si>
  <si>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</si>
  <si>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</si>
  <si>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</si>
  <si>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</si>
  <si>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</si>
  <si>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</si>
  <si>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</si>
  <si>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</si>
  <si>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</si>
  <si>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</si>
  <si>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</si>
  <si>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</si>
  <si>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</si>
  <si>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</si>
  <si>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</si>
  <si>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</si>
  <si>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</si>
  <si>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</si>
  <si>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</si>
  <si>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</si>
  <si>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</si>
  <si>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</si>
  <si>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</si>
  <si>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</si>
  <si>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</si>
  <si>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</si>
  <si>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</si>
  <si>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</si>
  <si>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</si>
  <si>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</si>
  <si>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</si>
  <si>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</si>
  <si>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</si>
  <si>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</si>
  <si>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</si>
  <si>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</si>
  <si>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</si>
  <si>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</si>
  <si>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</si>
  <si>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</si>
  <si>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</si>
  <si>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</si>
  <si>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</si>
  <si>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</si>
  <si>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</si>
  <si>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</si>
  <si>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</si>
  <si>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</si>
  <si>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</si>
  <si>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</si>
  <si>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</si>
  <si>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</si>
  <si>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</si>
  <si>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</si>
  <si>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</si>
  <si>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</si>
  <si>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</si>
  <si>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</si>
  <si>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</si>
  <si>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</si>
  <si>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</si>
  <si>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</si>
  <si>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</si>
  <si>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</si>
  <si>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</si>
  <si>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</si>
  <si>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</si>
  <si>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</si>
  <si>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</si>
  <si>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</si>
  <si>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</si>
  <si>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</si>
  <si>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</si>
  <si>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</si>
  <si>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</si>
  <si>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</si>
  <si>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</si>
  <si>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</si>
  <si>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</si>
  <si>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</si>
  <si>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</si>
  <si>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</si>
  <si>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</si>
  <si>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</si>
  <si>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</si>
  <si>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</si>
  <si>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</si>
  <si>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</si>
  <si>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</si>
  <si>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</si>
  <si>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</si>
  <si>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</si>
  <si>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</si>
  <si>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</si>
  <si>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</si>
  <si>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</si>
  <si>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</si>
  <si>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</si>
  <si>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</si>
  <si>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</si>
  <si>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</si>
  <si>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</si>
  <si>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</si>
  <si>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</si>
  <si>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</si>
  <si>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</si>
  <si>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</si>
  <si>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</si>
  <si>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</si>
  <si>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</si>
  <si>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</si>
  <si>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</si>
  <si>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</si>
  <si>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</si>
  <si>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</si>
  <si>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</si>
  <si>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</si>
  <si>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</si>
  <si>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</si>
  <si>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</si>
  <si>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</si>
  <si>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</si>
  <si>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</si>
  <si>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</si>
  <si>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</si>
  <si>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</si>
  <si>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</si>
  <si>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</si>
  <si>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</si>
  <si>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</si>
  <si>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</si>
  <si>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</si>
  <si>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</si>
  <si>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</si>
  <si>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</si>
  <si>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</si>
  <si>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</si>
  <si>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</si>
  <si>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</si>
  <si>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</si>
  <si>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</si>
  <si>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</si>
  <si>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</si>
  <si>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</si>
  <si>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</si>
  <si>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</si>
  <si>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</si>
  <si>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</si>
  <si>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</si>
  <si>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</si>
  <si>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</si>
  <si>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</si>
  <si>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</si>
  <si>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</si>
  <si>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</si>
  <si>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</si>
  <si>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</si>
  <si>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</si>
  <si>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</si>
  <si>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</si>
  <si>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</si>
  <si>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</si>
  <si>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</si>
  <si>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</si>
  <si>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</si>
  <si>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</si>
  <si>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</si>
  <si>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</si>
  <si>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</si>
  <si>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</si>
  <si>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</si>
  <si>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</si>
  <si>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</si>
  <si>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</si>
  <si>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</si>
  <si>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</si>
  <si>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</si>
  <si>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</si>
  <si>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</si>
  <si>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</si>
  <si>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</si>
  <si>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</si>
  <si>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</si>
  <si>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</si>
  <si>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</si>
  <si>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</si>
  <si>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</si>
  <si>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</si>
  <si>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</si>
  <si>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</si>
  <si>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</si>
  <si>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</si>
  <si>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</si>
  <si>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</si>
  <si>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</si>
  <si>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</si>
  <si>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</si>
  <si>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</si>
  <si>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</si>
  <si>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</si>
  <si>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</si>
  <si>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</si>
  <si>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</si>
  <si>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</si>
  <si>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</si>
  <si>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</si>
  <si>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</si>
  <si>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</si>
  <si>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</si>
  <si>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</si>
  <si>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</si>
  <si>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</si>
  <si>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</si>
  <si>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</si>
  <si>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</si>
  <si>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</si>
  <si>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</si>
  <si>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</si>
  <si>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</si>
  <si>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</si>
  <si>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</si>
  <si>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</si>
  <si>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</si>
  <si>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</si>
  <si>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</si>
  <si>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</si>
  <si>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</si>
  <si>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</si>
  <si>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</si>
  <si>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</si>
  <si>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</si>
  <si>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</si>
  <si>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</si>
  <si>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</si>
  <si>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</si>
  <si>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</si>
  <si>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</si>
  <si>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</si>
  <si>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</si>
  <si>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</si>
  <si>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</si>
  <si>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</si>
  <si>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</si>
  <si>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</si>
  <si>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</si>
  <si>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</si>
  <si>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</si>
  <si>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</si>
  <si>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</si>
  <si>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</si>
  <si>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</si>
  <si>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</si>
  <si>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</si>
  <si>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</si>
  <si>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</si>
  <si>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</si>
  <si>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</si>
  <si>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</si>
  <si>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</si>
  <si>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</si>
  <si>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</si>
  <si>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</si>
  <si>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</si>
  <si>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</si>
  <si>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</si>
  <si>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</si>
  <si>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</si>
  <si>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</si>
  <si>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</si>
  <si>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</si>
  <si>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</si>
  <si>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</si>
  <si>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</si>
  <si>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</si>
  <si>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</si>
  <si>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</si>
  <si>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</si>
  <si>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</si>
  <si>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</si>
  <si>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</si>
  <si>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</si>
  <si>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</si>
  <si>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</si>
  <si>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</si>
  <si>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</si>
  <si>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</si>
  <si>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</si>
  <si>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</si>
  <si>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</si>
  <si>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</si>
  <si>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</si>
  <si>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</si>
  <si>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</si>
  <si>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</si>
  <si>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</si>
  <si>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</si>
  <si>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</si>
  <si>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</si>
  <si>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</si>
  <si>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</si>
  <si>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</si>
  <si>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</si>
  <si>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</si>
  <si>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</si>
  <si>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</si>
  <si>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</si>
  <si>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</si>
  <si>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</si>
  <si>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</si>
  <si>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</si>
  <si>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</si>
  <si>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</si>
  <si>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</si>
  <si>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</si>
  <si>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</si>
  <si>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</si>
  <si>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</si>
  <si>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</si>
  <si>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</si>
  <si>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</si>
  <si>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</si>
  <si>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</si>
  <si>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</si>
  <si>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</si>
  <si>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</si>
  <si>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</si>
  <si>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</si>
  <si>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</si>
  <si>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</si>
  <si>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</si>
  <si>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</si>
  <si>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</si>
  <si>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</si>
  <si>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</si>
  <si>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</si>
  <si>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</si>
  <si>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</si>
  <si>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</si>
  <si>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</si>
  <si>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</si>
  <si>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</si>
  <si>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</si>
  <si>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</si>
  <si>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</si>
  <si>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</si>
  <si>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</si>
  <si>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</si>
  <si>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</si>
  <si>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</si>
  <si>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</si>
  <si>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</si>
  <si>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</si>
  <si>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</si>
  <si>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</si>
  <si>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</si>
  <si>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</si>
  <si>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</si>
  <si>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</si>
  <si>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</si>
  <si>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</si>
  <si>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</si>
  <si>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</si>
  <si>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</si>
  <si>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</si>
  <si>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</si>
  <si>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</si>
  <si>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</si>
  <si>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</si>
  <si>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</si>
  <si>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</si>
  <si>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</si>
  <si>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</si>
  <si>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</si>
  <si>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</si>
  <si>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</si>
  <si>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</si>
  <si>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</si>
  <si>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</si>
  <si>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</si>
  <si>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</si>
  <si>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</si>
  <si>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</si>
  <si>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</si>
  <si>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</si>
  <si>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</si>
  <si>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</si>
  <si>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</si>
  <si>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</si>
  <si>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</si>
  <si>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</si>
  <si>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</si>
  <si>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</si>
  <si>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</si>
  <si>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</si>
  <si>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</si>
  <si>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</si>
  <si>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</si>
  <si>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</si>
  <si>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</si>
  <si>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</si>
  <si>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</si>
  <si>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</si>
  <si>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</si>
  <si>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</si>
  <si>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</si>
  <si>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</si>
  <si>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</si>
  <si>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</si>
  <si>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</si>
  <si>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</si>
  <si>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</si>
  <si>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</si>
  <si>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</si>
  <si>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</si>
  <si>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</si>
  <si>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</si>
  <si>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</si>
  <si>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</si>
  <si>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</si>
  <si>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</si>
  <si>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</si>
  <si>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</si>
  <si>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</si>
  <si>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</si>
  <si>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</si>
  <si>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</si>
  <si>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</si>
  <si>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</si>
  <si>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</si>
  <si>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</si>
  <si>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</si>
  <si>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</si>
  <si>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</si>
  <si>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</si>
  <si>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</si>
  <si>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</si>
  <si>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</si>
  <si>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</si>
  <si>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</si>
  <si>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</si>
  <si>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</si>
  <si>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</si>
  <si>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</si>
  <si>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</si>
  <si>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</si>
  <si>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</si>
  <si>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</si>
  <si>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</si>
  <si>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</si>
  <si>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</si>
  <si>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</si>
  <si>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</si>
  <si>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</si>
  <si>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</si>
  <si>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</si>
  <si>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</si>
  <si>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</si>
  <si>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</si>
  <si>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</si>
  <si>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</si>
  <si>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</si>
  <si>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</si>
  <si>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</si>
  <si>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</si>
  <si>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</si>
  <si>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</si>
  <si>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</si>
  <si>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</si>
  <si>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</si>
  <si>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</si>
  <si>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</si>
  <si>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</si>
  <si>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</si>
  <si>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</si>
  <si>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</si>
  <si>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</si>
  <si>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</si>
  <si>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</si>
  <si>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</si>
  <si>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</si>
  <si>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</si>
  <si>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</si>
  <si>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</si>
  <si>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</si>
  <si>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</si>
  <si>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</si>
  <si>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</si>
  <si>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</si>
  <si>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</si>
  <si>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</si>
  <si>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</si>
  <si>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</si>
  <si>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</si>
  <si>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</si>
  <si>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</si>
  <si>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</si>
  <si>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</si>
  <si>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</si>
  <si>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</si>
  <si>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</si>
  <si>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</si>
  <si>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</si>
  <si>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</si>
  <si>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</si>
  <si>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</si>
  <si>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</si>
  <si>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</si>
  <si>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</si>
  <si>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</si>
  <si>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</si>
  <si>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</si>
  <si>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</si>
  <si>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</si>
  <si>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</si>
  <si>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</si>
  <si>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</si>
  <si>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</si>
  <si>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</si>
  <si>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</si>
  <si>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</si>
  <si>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</si>
  <si>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</si>
  <si>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</si>
  <si>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</si>
  <si>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</si>
  <si>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</si>
  <si>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</si>
  <si>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</si>
  <si>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</si>
  <si>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</si>
  <si>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</si>
  <si>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</si>
  <si>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</si>
  <si>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</si>
  <si>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</si>
  <si>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</si>
  <si>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</si>
  <si>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</si>
  <si>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</si>
  <si>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</si>
  <si>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</si>
  <si>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</si>
  <si>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</si>
  <si>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</si>
  <si>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</si>
  <si>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</si>
  <si>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</si>
  <si>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</si>
  <si>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</si>
  <si>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</si>
  <si>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</si>
  <si>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</si>
  <si>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</si>
  <si>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</si>
  <si>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</si>
  <si>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</si>
  <si>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</si>
  <si>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</si>
  <si>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</si>
  <si>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</si>
  <si>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</si>
  <si>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</si>
  <si>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</si>
  <si>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</si>
  <si>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</si>
  <si>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</si>
  <si>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</si>
  <si>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</si>
  <si>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</si>
  <si>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</si>
  <si>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</si>
  <si>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</si>
  <si>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</si>
  <si>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</si>
  <si>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</si>
  <si>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</si>
  <si>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</si>
  <si>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</si>
  <si>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</si>
  <si>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</si>
  <si>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</si>
  <si>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</si>
  <si>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</si>
  <si>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</si>
  <si>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</si>
  <si>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</si>
  <si>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</si>
  <si>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</si>
  <si>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</si>
  <si>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</si>
  <si>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</si>
  <si>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</si>
  <si>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</si>
  <si>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</si>
  <si>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</si>
  <si>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</si>
  <si>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</si>
  <si>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</si>
  <si>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</si>
  <si>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</si>
  <si>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</si>
  <si>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</si>
  <si>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</si>
  <si>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</si>
  <si>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</si>
  <si>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</si>
  <si>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</si>
  <si>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</si>
  <si>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</si>
  <si>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</si>
  <si>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</si>
  <si>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</si>
  <si>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</si>
  <si>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</si>
  <si>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</si>
  <si>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</si>
  <si>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</si>
  <si>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</si>
  <si>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</si>
  <si>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</si>
  <si>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</si>
  <si>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</si>
  <si>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</si>
  <si>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</si>
  <si>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</si>
  <si>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</si>
  <si>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</si>
  <si>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</si>
  <si>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</si>
  <si>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</si>
  <si>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</si>
  <si>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</si>
  <si>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</si>
  <si>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</si>
  <si>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</si>
  <si>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</si>
  <si>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</si>
  <si>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</si>
  <si>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</si>
  <si>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</si>
  <si>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</si>
  <si>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</si>
  <si>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</si>
  <si>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</si>
  <si>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</si>
  <si>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</si>
  <si>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</si>
  <si>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</si>
  <si>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</si>
  <si>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</si>
  <si>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</si>
  <si>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</si>
  <si>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</si>
  <si>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</si>
  <si>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</si>
  <si>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</si>
  <si>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</si>
  <si>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</si>
  <si>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</si>
  <si>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</si>
  <si>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</si>
  <si>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</si>
  <si>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</si>
  <si>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</si>
  <si>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</si>
  <si>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</si>
  <si>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</si>
  <si>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</si>
  <si>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</si>
  <si>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</si>
  <si>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</si>
  <si>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</si>
  <si>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</si>
  <si>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</si>
  <si>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</si>
  <si>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</si>
  <si>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</si>
  <si>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</si>
  <si>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</si>
  <si>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</si>
  <si>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</si>
  <si>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</si>
  <si>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</si>
  <si>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</si>
  <si>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</si>
  <si>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</si>
  <si>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</si>
  <si>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</si>
  <si>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</si>
  <si>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</si>
  <si>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</si>
  <si>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</si>
  <si>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</si>
  <si>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</si>
  <si>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</si>
  <si>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</si>
  <si>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</si>
  <si>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</si>
  <si>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</si>
  <si>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</si>
  <si>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</si>
  <si>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</si>
  <si>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</si>
  <si>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</si>
  <si>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</si>
  <si>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</si>
  <si>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</si>
  <si>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</si>
  <si>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</si>
  <si>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</si>
  <si>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</si>
  <si>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</si>
  <si>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</si>
  <si>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</si>
  <si>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</si>
  <si>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</si>
  <si>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</si>
  <si>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</si>
  <si>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</si>
  <si>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</si>
  <si>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</si>
  <si>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</si>
  <si>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</si>
  <si>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</si>
  <si>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</si>
  <si>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</si>
  <si>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</si>
  <si>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</si>
  <si>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</si>
  <si>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</si>
  <si>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</si>
  <si>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</si>
  <si>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</si>
  <si>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</si>
  <si>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</si>
  <si>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</si>
  <si>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</si>
  <si>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</si>
  <si>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</si>
  <si>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</si>
  <si>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</si>
  <si>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</si>
  <si>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</si>
  <si>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</si>
  <si>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</si>
  <si>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</si>
  <si>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</si>
  <si>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</si>
  <si>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</si>
  <si>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</si>
  <si>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</si>
  <si>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</si>
  <si>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</si>
  <si>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</si>
  <si>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</si>
  <si>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</si>
  <si>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</si>
  <si>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</si>
  <si>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</si>
  <si>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</si>
  <si>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</si>
  <si>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</si>
  <si>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</si>
  <si>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</si>
  <si>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</si>
  <si>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</si>
  <si>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</si>
  <si>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</si>
  <si>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</si>
  <si>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</si>
  <si>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</si>
  <si>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</si>
  <si>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</si>
  <si>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</si>
  <si>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</si>
  <si>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</si>
  <si>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</si>
  <si>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</si>
  <si>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</si>
  <si>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</si>
  <si>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</si>
  <si>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</si>
  <si>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</si>
  <si>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</si>
  <si>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</si>
  <si>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</si>
  <si>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</si>
  <si>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</si>
  <si>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</si>
  <si>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</si>
  <si>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</si>
  <si>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</si>
  <si>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</si>
  <si>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</si>
  <si>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</si>
  <si>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</si>
  <si>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</si>
  <si>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</si>
  <si>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</si>
  <si>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</si>
  <si>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</si>
  <si>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</si>
  <si>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</si>
  <si>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</si>
  <si>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</si>
  <si>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</si>
  <si>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</si>
  <si>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</si>
  <si>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</si>
  <si>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</si>
  <si>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</si>
  <si>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</si>
  <si>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</si>
  <si>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</si>
  <si>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</si>
  <si>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</si>
  <si>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</si>
  <si>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</si>
  <si>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</si>
  <si>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</si>
  <si>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</si>
  <si>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</si>
  <si>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</si>
  <si>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</si>
  <si>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</si>
  <si>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</si>
  <si>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</si>
  <si>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</si>
  <si>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</si>
  <si>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</si>
  <si>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</si>
  <si>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</si>
  <si>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</si>
  <si>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</si>
  <si>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</si>
  <si>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</si>
  <si>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</si>
  <si>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</si>
  <si>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</si>
  <si>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</si>
  <si>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</si>
  <si>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</si>
  <si>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</si>
  <si>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</si>
  <si>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</si>
  <si>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</si>
  <si>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</si>
  <si>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</si>
  <si>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</si>
  <si>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</si>
  <si>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</si>
  <si>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</si>
  <si>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</si>
  <si>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</si>
  <si>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</si>
  <si>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</si>
  <si>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</si>
  <si>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</si>
  <si>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</si>
  <si>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</si>
  <si>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</si>
  <si>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</si>
  <si>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</si>
  <si>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</si>
  <si>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</si>
  <si>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</si>
  <si>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</si>
  <si>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</si>
  <si>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</si>
  <si>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</si>
  <si>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</si>
  <si>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</si>
  <si>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</si>
  <si>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</si>
  <si>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</si>
  <si>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</si>
  <si>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</si>
  <si>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</si>
  <si>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</si>
  <si>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</si>
  <si>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</si>
  <si>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</si>
  <si>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</si>
  <si>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</si>
  <si>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</si>
  <si>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</si>
  <si>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</si>
  <si>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</si>
  <si>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</si>
  <si>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</si>
  <si>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</si>
  <si>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</si>
  <si>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</si>
  <si>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</si>
  <si>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</si>
  <si>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</si>
  <si>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</si>
  <si>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</si>
  <si>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</si>
  <si>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</si>
  <si>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</si>
  <si>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</si>
  <si>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</si>
  <si>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</si>
  <si>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</si>
  <si>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</si>
  <si>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</si>
  <si>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</si>
  <si>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</si>
  <si>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</si>
  <si>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</si>
  <si>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</si>
  <si>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</si>
  <si>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</si>
  <si>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</si>
  <si>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</si>
  <si>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</si>
  <si>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</si>
  <si>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</si>
  <si>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</si>
  <si>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</si>
  <si>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</si>
  <si>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</si>
  <si>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</si>
  <si>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</si>
  <si>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</si>
  <si>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</si>
  <si>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</si>
  <si>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</si>
  <si>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</si>
  <si>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</si>
  <si>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</si>
  <si>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</si>
  <si>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</si>
  <si>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</si>
  <si>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</si>
  <si>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</si>
  <si>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</si>
  <si>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</si>
  <si>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</si>
  <si>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</si>
  <si>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</si>
  <si>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</si>
  <si>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</si>
  <si>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</si>
  <si>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</si>
  <si>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</si>
  <si>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</si>
  <si>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</si>
  <si>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</si>
  <si>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</si>
  <si>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</si>
  <si>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</si>
  <si>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</si>
  <si>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</si>
  <si>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</si>
  <si>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</si>
  <si>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</si>
  <si>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</si>
  <si>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</si>
  <si>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</si>
  <si>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</si>
  <si>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</si>
  <si>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</si>
  <si>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</si>
  <si>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</si>
  <si>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</si>
  <si>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</si>
  <si>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</si>
  <si>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</si>
  <si>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</si>
  <si>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</si>
  <si>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</si>
  <si>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</si>
  <si>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</si>
  <si>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</si>
  <si>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</si>
  <si>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</si>
  <si>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</si>
  <si>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</si>
  <si>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</si>
  <si>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</si>
  <si>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</si>
  <si>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</si>
  <si>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</si>
  <si>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</si>
  <si>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</si>
  <si>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</si>
  <si>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</si>
  <si>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</si>
  <si>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</si>
  <si>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</si>
  <si>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</si>
  <si>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</si>
  <si>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</si>
  <si>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</si>
  <si>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</si>
  <si>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</si>
  <si>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</si>
  <si>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</si>
  <si>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</si>
  <si>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</si>
  <si>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</si>
  <si>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</si>
  <si>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</si>
  <si>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</si>
  <si>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</si>
  <si>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</si>
  <si>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</si>
  <si>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</si>
  <si>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</si>
  <si>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</si>
  <si>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</si>
  <si>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</si>
  <si>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</si>
  <si>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</si>
  <si>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</si>
  <si>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</si>
  <si>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</si>
  <si>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</si>
  <si>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</si>
  <si>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</si>
  <si>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</si>
  <si>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</si>
  <si>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</si>
  <si>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</si>
  <si>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</si>
  <si>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</si>
  <si>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</si>
  <si>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</si>
  <si>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</si>
  <si>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</si>
  <si>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</si>
  <si>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</si>
  <si>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</si>
  <si>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</si>
  <si>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</si>
  <si>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</si>
  <si>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</si>
  <si>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</si>
  <si>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</si>
  <si>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</si>
  <si>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</si>
  <si>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</si>
  <si>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</si>
  <si>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</si>
  <si>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</si>
  <si>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</si>
  <si>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</si>
  <si>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</si>
  <si>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</si>
  <si>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</si>
  <si>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</si>
  <si>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</si>
  <si>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</si>
  <si>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</si>
  <si>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</si>
  <si>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</si>
  <si>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</si>
  <si>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</si>
  <si>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</si>
  <si>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</si>
  <si>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</si>
  <si>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</si>
  <si>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</si>
  <si>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</si>
  <si>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</si>
  <si>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</si>
  <si>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</si>
  <si>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</si>
  <si>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</si>
  <si>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</si>
  <si>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</si>
  <si>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</si>
  <si>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</si>
  <si>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</si>
  <si>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</si>
  <si>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</si>
  <si>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</si>
  <si>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</si>
  <si>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</si>
  <si>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</si>
  <si>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</si>
  <si>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</si>
  <si>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</si>
  <si>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</si>
  <si>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</si>
  <si>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</si>
  <si>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</si>
  <si>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</si>
  <si>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</si>
  <si>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</si>
  <si>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</si>
  <si>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</si>
  <si>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</si>
  <si>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</si>
  <si>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</si>
  <si>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</si>
  <si>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</si>
  <si>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</si>
  <si>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</si>
  <si>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</si>
  <si>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</si>
  <si>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</si>
  <si>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</si>
  <si>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</si>
  <si>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</si>
  <si>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</si>
  <si>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</si>
  <si>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</si>
  <si>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</si>
  <si>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</si>
  <si>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</si>
  <si>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</si>
  <si>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</si>
  <si>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</si>
  <si>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</si>
  <si>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</si>
  <si>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</si>
  <si>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</si>
  <si>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</si>
  <si>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</si>
  <si>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</si>
  <si>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</si>
  <si>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</si>
  <si>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</si>
  <si>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</si>
  <si>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</si>
  <si>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</si>
  <si>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</si>
  <si>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</si>
  <si>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</si>
  <si>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</si>
  <si>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</si>
  <si>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</si>
  <si>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</si>
  <si>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</si>
  <si>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</si>
  <si>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</si>
  <si>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</si>
  <si>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</si>
  <si>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</si>
  <si>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</si>
  <si>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</si>
  <si>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</si>
  <si>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</si>
  <si>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</si>
  <si>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</si>
  <si>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</si>
  <si>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</si>
  <si>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</si>
  <si>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</si>
  <si>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</si>
  <si>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</si>
  <si>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</si>
  <si>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</si>
  <si>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</si>
  <si>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</si>
  <si>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</si>
  <si>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</si>
  <si>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</si>
  <si>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</si>
  <si>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</si>
  <si>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</si>
  <si>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</si>
  <si>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</si>
  <si>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</si>
  <si>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</si>
  <si>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</si>
  <si>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</si>
  <si>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</si>
  <si>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</si>
  <si>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</si>
  <si>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</si>
  <si>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</si>
  <si>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</si>
  <si>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</si>
  <si>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</si>
  <si>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</si>
  <si>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</si>
  <si>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</si>
  <si>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</si>
  <si>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</si>
  <si>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</si>
  <si>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</si>
  <si>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</si>
  <si>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</si>
  <si>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</si>
  <si>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</si>
  <si>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</si>
  <si>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</si>
  <si>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</si>
  <si>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</si>
  <si>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</si>
  <si>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</si>
  <si>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</si>
  <si>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</si>
  <si>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</si>
  <si>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</si>
  <si>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</si>
  <si>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</si>
  <si>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</si>
  <si>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</si>
  <si>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</si>
  <si>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</si>
  <si>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</si>
  <si>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</si>
  <si>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</si>
  <si>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</si>
  <si>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</si>
  <si>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</si>
  <si>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</si>
  <si>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</si>
  <si>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</si>
  <si>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</si>
  <si>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</si>
  <si>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</si>
  <si>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</si>
  <si>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</si>
  <si>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</si>
  <si>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</si>
  <si>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</si>
  <si>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</si>
  <si>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</si>
  <si>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</si>
  <si>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</si>
  <si>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</si>
  <si>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</si>
  <si>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</si>
  <si>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</si>
  <si>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</si>
  <si>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</si>
  <si>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</si>
  <si>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</si>
  <si>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</si>
  <si>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</si>
  <si>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</si>
  <si>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</si>
  <si>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</si>
  <si>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</si>
  <si>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</si>
  <si>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</si>
  <si>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</si>
  <si>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</si>
  <si>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</si>
  <si>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</si>
  <si>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</si>
  <si>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</si>
  <si>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</si>
  <si>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</si>
  <si>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</si>
  <si>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</si>
  <si>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</si>
  <si>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</si>
  <si>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</si>
  <si>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</si>
  <si>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</si>
  <si>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</si>
  <si>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</si>
  <si>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</si>
  <si>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</si>
  <si>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</si>
  <si>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</si>
  <si>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</si>
  <si>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</si>
  <si>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</si>
  <si>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</si>
  <si>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</si>
  <si>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</si>
  <si>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</si>
  <si>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</si>
  <si>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</si>
  <si>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</si>
  <si>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</si>
  <si>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</si>
  <si>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</si>
  <si>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</si>
  <si>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</si>
  <si>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</si>
  <si>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</si>
  <si>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</si>
  <si>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</si>
  <si>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</si>
  <si>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</si>
  <si>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</si>
  <si>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</si>
  <si>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</si>
  <si>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</si>
  <si>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</si>
  <si>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</si>
  <si>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</si>
  <si>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</si>
  <si>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</si>
  <si>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</si>
  <si>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</si>
  <si>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</si>
  <si>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</si>
  <si>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</si>
  <si>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</si>
  <si>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</si>
  <si>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</si>
  <si>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</si>
  <si>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</si>
  <si>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</si>
  <si>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</si>
  <si>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</si>
  <si>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</si>
  <si>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</si>
  <si>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</si>
  <si>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</si>
  <si>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</si>
  <si>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</si>
  <si>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</si>
  <si>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</si>
  <si>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</si>
  <si>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</si>
  <si>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</si>
  <si>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</si>
  <si>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</si>
  <si>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</si>
  <si>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</si>
  <si>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</si>
  <si>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</si>
  <si>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</si>
  <si>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</si>
  <si>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</si>
  <si>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</si>
  <si>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</si>
  <si>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</si>
  <si>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</si>
  <si>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</si>
  <si>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</si>
  <si>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</si>
  <si>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</si>
  <si>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</si>
  <si>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</si>
  <si>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</si>
  <si>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</si>
  <si>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</si>
  <si>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</si>
  <si>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</si>
  <si>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</si>
  <si>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</si>
  <si>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</si>
  <si>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</si>
  <si>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</si>
  <si>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</si>
  <si>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</si>
  <si>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</si>
  <si>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</si>
  <si>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</si>
  <si>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</si>
  <si>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</si>
  <si>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</si>
  <si>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</si>
  <si>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</si>
  <si>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</si>
  <si>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</si>
  <si>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</si>
  <si>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</si>
  <si>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</si>
  <si>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</si>
  <si>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</si>
  <si>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</si>
  <si>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</si>
  <si>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</si>
  <si>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</si>
  <si>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</si>
  <si>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</si>
  <si>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</si>
  <si>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</si>
  <si>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</si>
  <si>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</si>
  <si>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</si>
  <si>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</si>
  <si>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</si>
  <si>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</si>
  <si>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</si>
  <si>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</si>
  <si>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</si>
  <si>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</si>
  <si>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</si>
  <si>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</si>
  <si>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</si>
  <si>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</si>
  <si>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</si>
  <si>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</si>
  <si>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</si>
  <si>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</si>
  <si>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</si>
  <si>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</si>
  <si>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</si>
  <si>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</si>
  <si>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</si>
  <si>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</si>
  <si>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</si>
  <si>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</si>
  <si>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</si>
  <si>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</si>
  <si>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</si>
  <si>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</si>
  <si>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</si>
  <si>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</si>
  <si>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</si>
  <si>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</si>
  <si>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</si>
  <si>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</si>
  <si>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</si>
  <si>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</si>
  <si>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</si>
  <si>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</si>
  <si>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</si>
  <si>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</si>
  <si>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</si>
  <si>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</si>
  <si>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</si>
  <si>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</si>
  <si>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</si>
  <si>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</si>
  <si>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</si>
  <si>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</si>
  <si>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</si>
  <si>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</si>
  <si>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</si>
  <si>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</si>
  <si>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</si>
  <si>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</si>
  <si>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</si>
  <si>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</si>
  <si>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</si>
  <si>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</si>
  <si>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</si>
  <si>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</si>
  <si>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</si>
  <si>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</si>
  <si>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</si>
  <si>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</si>
  <si>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</si>
  <si>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</si>
  <si>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</si>
  <si>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</si>
  <si>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</si>
  <si>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</si>
  <si>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</si>
  <si>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</si>
  <si>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</si>
  <si>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</si>
  <si>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</si>
  <si>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</si>
  <si>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</si>
  <si>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</si>
  <si>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</si>
  <si>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</si>
  <si>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</si>
  <si>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</si>
  <si>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</si>
  <si>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</si>
  <si>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</si>
  <si>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</si>
  <si>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</si>
  <si>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</si>
  <si>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</si>
  <si>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</si>
  <si>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</si>
  <si>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</si>
  <si>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</si>
  <si>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</si>
  <si>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</si>
  <si>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</si>
  <si>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</si>
  <si>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</si>
  <si>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</si>
  <si>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</si>
  <si>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</si>
  <si>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</si>
  <si>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</si>
  <si>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</si>
  <si>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</si>
  <si>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</si>
  <si>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</si>
  <si>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</si>
  <si>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</si>
  <si>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</si>
  <si>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</si>
  <si>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</si>
  <si>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</si>
  <si>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</si>
  <si>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</si>
  <si>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</si>
  <si>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</si>
  <si>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</si>
  <si>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</si>
  <si>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</si>
  <si>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</si>
  <si>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</si>
  <si>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</si>
  <si>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</si>
  <si>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</si>
  <si>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</si>
  <si>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</si>
  <si>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</si>
  <si>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</si>
  <si>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</si>
  <si>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</si>
  <si>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</si>
  <si>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</si>
  <si>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</si>
  <si>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</si>
  <si>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</si>
  <si>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</si>
  <si>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</si>
  <si>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</si>
  <si>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</si>
  <si>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</si>
  <si>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</si>
  <si>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</si>
  <si>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</si>
  <si>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</si>
  <si>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</si>
  <si>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</si>
  <si>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</si>
  <si>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</si>
  <si>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</si>
  <si>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</si>
  <si>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</si>
  <si>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</si>
  <si>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</si>
  <si>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</si>
  <si>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</si>
  <si>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</si>
  <si>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</si>
  <si>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</si>
  <si>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</si>
  <si>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</si>
  <si>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</si>
  <si>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</si>
  <si>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</si>
  <si>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</si>
  <si>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</si>
  <si>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</si>
  <si>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</si>
  <si>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</si>
  <si>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</si>
  <si>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</si>
  <si>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</si>
  <si>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</si>
  <si>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</si>
  <si>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</si>
  <si>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</si>
  <si>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</si>
  <si>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</si>
  <si>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</si>
  <si>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</si>
  <si>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</si>
  <si>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</si>
  <si>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</si>
  <si>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</si>
  <si>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</si>
  <si>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</si>
  <si>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</si>
  <si>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</si>
  <si>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</si>
  <si>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</si>
  <si>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</si>
  <si>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</si>
  <si>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</si>
  <si>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</si>
  <si>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</si>
  <si>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</si>
  <si>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</si>
  <si>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</si>
  <si>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</si>
  <si>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</si>
  <si>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</si>
  <si>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</si>
  <si>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</si>
  <si>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</si>
  <si>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</si>
  <si>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</si>
  <si>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</si>
  <si>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</si>
  <si>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</si>
  <si>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</si>
  <si>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</si>
  <si>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</si>
  <si>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</si>
  <si>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</si>
  <si>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</si>
  <si>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</si>
  <si>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</si>
  <si>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</si>
  <si>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</si>
  <si>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</si>
  <si>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</si>
  <si>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</si>
  <si>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</si>
  <si>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</si>
  <si>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</si>
  <si>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</si>
  <si>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</si>
  <si>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</si>
  <si>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</si>
  <si>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</si>
  <si>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</si>
  <si>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</si>
  <si>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</si>
  <si>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</si>
  <si>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</si>
  <si>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</si>
  <si>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</si>
  <si>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</si>
  <si>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</si>
  <si>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</si>
  <si>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</si>
  <si>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</si>
  <si>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</si>
  <si>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</si>
  <si>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</si>
  <si>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</si>
  <si>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</si>
  <si>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</si>
  <si>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</si>
  <si>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</si>
  <si>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</si>
  <si>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</si>
  <si>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</si>
  <si>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</si>
  <si>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</si>
  <si>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</si>
  <si>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</si>
  <si>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</si>
  <si>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</si>
  <si>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</si>
  <si>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</si>
  <si>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</si>
  <si>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</si>
  <si>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</si>
  <si>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</si>
  <si>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</si>
  <si>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</si>
  <si>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</si>
  <si>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</si>
  <si>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</si>
  <si>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</si>
  <si>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</si>
  <si>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</si>
  <si>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</si>
  <si>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</si>
  <si>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Calendar lansări apeluri de selecție 2020</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</si>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</sst>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0">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2" borderId="20" xfId="0" applyFill="1" applyBorder="1" applyAlignment="1">
      <alignment horizontal="center" vertical="center"/>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0" fillId="2" borderId="5" xfId="0"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9" fillId="2" borderId="5"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29" fillId="2" borderId="5" xfId="26" applyFill="1" applyBorder="1" applyAlignment="1">
      <alignment horizontal="center" vertical="center" wrapText="1"/>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0" borderId="6" xfId="26"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2" borderId="5" xfId="0" applyFill="1" applyBorder="1" applyAlignment="1">
      <alignment horizontal="center" vertical="center"/>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29" fillId="0" borderId="9" xfId="26" applyBorder="1" applyAlignment="1">
      <alignment horizontal="center" vertical="center" wrapText="1"/>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29" fillId="2" borderId="13" xfId="26"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29" fillId="0" borderId="13" xfId="26"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7" fillId="0" borderId="6" xfId="29" applyFon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9" fillId="0" borderId="5" xfId="29" applyFont="1" applyFill="1" applyBorder="1" applyAlignment="1">
      <alignment horizontal="center" vertical="center" wrapText="1"/>
    </xf>
    <xf numFmtId="0" fontId="29" fillId="0" borderId="5" xfId="26"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0" fillId="0" borderId="6" xfId="0" applyBorder="1" applyAlignment="1">
      <alignment horizontal="center" vertical="center"/>
    </xf>
    <xf numFmtId="0" fontId="7" fillId="4" borderId="29"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49" fontId="29" fillId="2" borderId="5" xfId="26" applyNumberFormat="1" applyFill="1" applyBorder="1" applyAlignment="1">
      <alignment horizontal="center" vertical="center" wrapText="1"/>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8" fillId="0" borderId="5" xfId="29" applyFont="1" applyFill="1" applyBorder="1" applyAlignment="1">
      <alignment horizontal="center" vertical="center" wrapText="1"/>
    </xf>
    <xf numFmtId="0" fontId="0" fillId="0" borderId="20" xfId="0"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G2123"/>
  <sheetViews>
    <sheetView tabSelected="1" zoomScaleNormal="100" workbookViewId="0">
      <pane xSplit="2" ySplit="5" topLeftCell="AW1699" activePane="bottomRight" state="frozen"/>
      <selection pane="topRight" activeCell="C1" sqref="C1"/>
      <selection pane="bottomLeft" activeCell="A10" sqref="A10"/>
      <selection pane="bottomRight" activeCell="AS1707" sqref="AS1707"/>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51" width="12.42578125" style="92" customWidth="1"/>
    <col min="52" max="52" width="12.42578125" style="4" customWidth="1"/>
    <col min="53" max="53" width="10.28515625" customWidth="1"/>
    <col min="54" max="54" width="14.85546875" style="226" customWidth="1"/>
    <col min="55" max="55" width="23.140625" customWidth="1"/>
  </cols>
  <sheetData>
    <row r="1" spans="1:55" ht="18.75" x14ac:dyDescent="0.25">
      <c r="A1" s="4"/>
      <c r="B1" s="75" t="s">
        <v>1693</v>
      </c>
      <c r="C1" s="2"/>
      <c r="D1" s="2"/>
      <c r="F1" s="61"/>
      <c r="G1" s="103"/>
    </row>
    <row r="2" spans="1:55" x14ac:dyDescent="0.25">
      <c r="A2" s="4"/>
      <c r="B2" s="4"/>
      <c r="C2" s="4"/>
      <c r="AX2" s="332"/>
    </row>
    <row r="3" spans="1:55" ht="15.75" thickBot="1" x14ac:dyDescent="0.3">
      <c r="A3" s="4"/>
      <c r="B3" s="4"/>
      <c r="C3" s="4"/>
    </row>
    <row r="4" spans="1:55" ht="15" customHeight="1" x14ac:dyDescent="0.25">
      <c r="A4" s="482" t="s">
        <v>1639</v>
      </c>
      <c r="B4" s="467" t="s">
        <v>1640</v>
      </c>
      <c r="C4" s="467" t="s">
        <v>1641</v>
      </c>
      <c r="D4" s="458" t="s">
        <v>801</v>
      </c>
      <c r="E4" s="62"/>
      <c r="F4" s="63"/>
      <c r="G4" s="104" t="s">
        <v>1642</v>
      </c>
      <c r="H4" s="105" t="s">
        <v>1643</v>
      </c>
      <c r="I4" s="105" t="s">
        <v>1644</v>
      </c>
      <c r="J4" s="105" t="s">
        <v>1645</v>
      </c>
      <c r="K4" s="105" t="s">
        <v>1646</v>
      </c>
      <c r="L4" s="105" t="s">
        <v>1647</v>
      </c>
      <c r="M4" s="105" t="s">
        <v>1648</v>
      </c>
      <c r="N4" s="105" t="s">
        <v>1649</v>
      </c>
      <c r="O4" s="105" t="s">
        <v>1268</v>
      </c>
      <c r="P4" s="105" t="s">
        <v>1269</v>
      </c>
      <c r="Q4" s="105" t="s">
        <v>1270</v>
      </c>
      <c r="R4" s="105" t="s">
        <v>1271</v>
      </c>
      <c r="S4" s="105" t="s">
        <v>1642</v>
      </c>
      <c r="T4" s="105" t="s">
        <v>1643</v>
      </c>
      <c r="U4" s="105" t="s">
        <v>1644</v>
      </c>
      <c r="V4" s="105" t="s">
        <v>1645</v>
      </c>
      <c r="W4" s="105" t="s">
        <v>1646</v>
      </c>
      <c r="X4" s="105" t="s">
        <v>1647</v>
      </c>
      <c r="Y4" s="105" t="s">
        <v>1648</v>
      </c>
      <c r="Z4" s="105" t="s">
        <v>1649</v>
      </c>
      <c r="AA4" s="105" t="s">
        <v>1268</v>
      </c>
      <c r="AB4" s="105" t="s">
        <v>1269</v>
      </c>
      <c r="AC4" s="105" t="s">
        <v>1270</v>
      </c>
      <c r="AD4" s="105" t="s">
        <v>1271</v>
      </c>
      <c r="AE4" s="105" t="s">
        <v>1642</v>
      </c>
      <c r="AF4" s="105" t="s">
        <v>1643</v>
      </c>
      <c r="AG4" s="105" t="s">
        <v>1644</v>
      </c>
      <c r="AH4" s="105" t="s">
        <v>1645</v>
      </c>
      <c r="AI4" s="105" t="s">
        <v>1646</v>
      </c>
      <c r="AJ4" s="105" t="s">
        <v>1647</v>
      </c>
      <c r="AK4" s="105" t="s">
        <v>1648</v>
      </c>
      <c r="AL4" s="105" t="s">
        <v>1649</v>
      </c>
      <c r="AM4" s="105" t="s">
        <v>1268</v>
      </c>
      <c r="AN4" s="105" t="s">
        <v>1269</v>
      </c>
      <c r="AO4" s="105" t="s">
        <v>1270</v>
      </c>
      <c r="AP4" s="105" t="s">
        <v>1271</v>
      </c>
      <c r="AQ4" s="105" t="s">
        <v>1642</v>
      </c>
      <c r="AR4" s="105" t="s">
        <v>1643</v>
      </c>
      <c r="AS4" s="105" t="s">
        <v>1644</v>
      </c>
      <c r="AT4" s="105" t="s">
        <v>1645</v>
      </c>
      <c r="AU4" s="105" t="s">
        <v>1646</v>
      </c>
      <c r="AV4" s="105" t="s">
        <v>1647</v>
      </c>
      <c r="AW4" s="105" t="s">
        <v>1648</v>
      </c>
      <c r="AX4" s="105" t="s">
        <v>1649</v>
      </c>
      <c r="AY4" s="462" t="s">
        <v>1385</v>
      </c>
      <c r="AZ4" s="64"/>
      <c r="BA4" s="454" t="s">
        <v>1149</v>
      </c>
      <c r="BB4" s="456" t="s">
        <v>1425</v>
      </c>
      <c r="BC4" s="452" t="s">
        <v>1148</v>
      </c>
    </row>
    <row r="5" spans="1:55" ht="60" x14ac:dyDescent="0.25">
      <c r="A5" s="483"/>
      <c r="B5" s="468"/>
      <c r="C5" s="468"/>
      <c r="D5" s="459"/>
      <c r="E5" s="76" t="s">
        <v>1424</v>
      </c>
      <c r="F5" s="189" t="s">
        <v>1650</v>
      </c>
      <c r="G5" s="106" t="s">
        <v>1651</v>
      </c>
      <c r="H5" s="106" t="s">
        <v>1651</v>
      </c>
      <c r="I5" s="106" t="s">
        <v>800</v>
      </c>
      <c r="J5" s="106" t="s">
        <v>800</v>
      </c>
      <c r="K5" s="106" t="s">
        <v>800</v>
      </c>
      <c r="L5" s="106" t="s">
        <v>800</v>
      </c>
      <c r="M5" s="106" t="s">
        <v>800</v>
      </c>
      <c r="N5" s="106" t="s">
        <v>800</v>
      </c>
      <c r="O5" s="106" t="s">
        <v>1272</v>
      </c>
      <c r="P5" s="106" t="s">
        <v>1272</v>
      </c>
      <c r="Q5" s="106" t="s">
        <v>1272</v>
      </c>
      <c r="R5" s="106" t="s">
        <v>1272</v>
      </c>
      <c r="S5" s="106" t="s">
        <v>1272</v>
      </c>
      <c r="T5" s="106" t="s">
        <v>1272</v>
      </c>
      <c r="U5" s="106" t="s">
        <v>1272</v>
      </c>
      <c r="V5" s="106" t="s">
        <v>1272</v>
      </c>
      <c r="W5" s="106" t="s">
        <v>1272</v>
      </c>
      <c r="X5" s="106" t="s">
        <v>1272</v>
      </c>
      <c r="Y5" s="106" t="s">
        <v>1272</v>
      </c>
      <c r="Z5" s="106" t="s">
        <v>1272</v>
      </c>
      <c r="AA5" s="106" t="s">
        <v>1362</v>
      </c>
      <c r="AB5" s="106" t="s">
        <v>1362</v>
      </c>
      <c r="AC5" s="106" t="s">
        <v>1362</v>
      </c>
      <c r="AD5" s="106" t="s">
        <v>1362</v>
      </c>
      <c r="AE5" s="106" t="s">
        <v>1362</v>
      </c>
      <c r="AF5" s="106" t="s">
        <v>1362</v>
      </c>
      <c r="AG5" s="106" t="s">
        <v>1362</v>
      </c>
      <c r="AH5" s="106" t="s">
        <v>1362</v>
      </c>
      <c r="AI5" s="106" t="s">
        <v>1362</v>
      </c>
      <c r="AJ5" s="106" t="s">
        <v>1362</v>
      </c>
      <c r="AK5" s="106" t="s">
        <v>1362</v>
      </c>
      <c r="AL5" s="106" t="s">
        <v>1362</v>
      </c>
      <c r="AM5" s="106" t="s">
        <v>115</v>
      </c>
      <c r="AN5" s="106" t="s">
        <v>115</v>
      </c>
      <c r="AO5" s="106" t="s">
        <v>115</v>
      </c>
      <c r="AP5" s="106" t="s">
        <v>115</v>
      </c>
      <c r="AQ5" s="106" t="s">
        <v>115</v>
      </c>
      <c r="AR5" s="106" t="s">
        <v>115</v>
      </c>
      <c r="AS5" s="106" t="s">
        <v>115</v>
      </c>
      <c r="AT5" s="106" t="s">
        <v>115</v>
      </c>
      <c r="AU5" s="106" t="s">
        <v>115</v>
      </c>
      <c r="AV5" s="106" t="s">
        <v>115</v>
      </c>
      <c r="AW5" s="106" t="s">
        <v>115</v>
      </c>
      <c r="AX5" s="106" t="s">
        <v>115</v>
      </c>
      <c r="AY5" s="463"/>
      <c r="AZ5" s="65" t="s">
        <v>1652</v>
      </c>
      <c r="BA5" s="455"/>
      <c r="BB5" s="457"/>
      <c r="BC5" s="453"/>
    </row>
    <row r="6" spans="1:55" ht="15" customHeight="1" x14ac:dyDescent="0.25">
      <c r="A6" s="336">
        <v>1</v>
      </c>
      <c r="B6" s="345" t="s">
        <v>1653</v>
      </c>
      <c r="C6" s="352" t="s">
        <v>1654</v>
      </c>
      <c r="D6" s="370" t="s">
        <v>993</v>
      </c>
      <c r="E6" s="406">
        <v>1671707</v>
      </c>
      <c r="F6" s="7" t="s">
        <v>1041</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v>140000</v>
      </c>
      <c r="AZ6" s="77" t="s">
        <v>802</v>
      </c>
      <c r="BA6" s="202">
        <v>1</v>
      </c>
      <c r="BB6" s="211">
        <v>140000</v>
      </c>
      <c r="BC6" s="202"/>
    </row>
    <row r="7" spans="1:55" x14ac:dyDescent="0.25">
      <c r="A7" s="337"/>
      <c r="B7" s="346"/>
      <c r="C7" s="353"/>
      <c r="D7" s="343"/>
      <c r="E7" s="407"/>
      <c r="F7" s="7" t="s">
        <v>1042</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v>855608</v>
      </c>
      <c r="AZ7" s="77" t="s">
        <v>802</v>
      </c>
      <c r="BA7" s="202">
        <v>11</v>
      </c>
      <c r="BB7" s="211">
        <v>841650</v>
      </c>
      <c r="BC7" s="202"/>
    </row>
    <row r="8" spans="1:55" x14ac:dyDescent="0.25">
      <c r="A8" s="337"/>
      <c r="B8" s="346"/>
      <c r="C8" s="353"/>
      <c r="D8" s="343"/>
      <c r="E8" s="407"/>
      <c r="F8" s="7" t="s">
        <v>1043</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v>100000</v>
      </c>
      <c r="AZ8" s="77" t="s">
        <v>802</v>
      </c>
      <c r="BA8" s="202">
        <v>4</v>
      </c>
      <c r="BB8" s="211">
        <v>98188</v>
      </c>
      <c r="BC8" s="202" t="s">
        <v>1192</v>
      </c>
    </row>
    <row r="9" spans="1:55" x14ac:dyDescent="0.25">
      <c r="A9" s="337"/>
      <c r="B9" s="346"/>
      <c r="C9" s="353"/>
      <c r="D9" s="343"/>
      <c r="E9" s="407"/>
      <c r="F9" s="7" t="s">
        <v>1044</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v>40000</v>
      </c>
      <c r="AZ9" s="77" t="s">
        <v>802</v>
      </c>
      <c r="BA9" s="202"/>
      <c r="BB9" s="211"/>
      <c r="BC9" s="202"/>
    </row>
    <row r="10" spans="1:55" x14ac:dyDescent="0.25">
      <c r="A10" s="337"/>
      <c r="B10" s="346"/>
      <c r="C10" s="353"/>
      <c r="D10" s="343"/>
      <c r="E10" s="407"/>
      <c r="F10" s="7" t="s">
        <v>1045</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v>223798</v>
      </c>
      <c r="AZ10" s="77" t="s">
        <v>802</v>
      </c>
      <c r="BA10" s="202">
        <v>3</v>
      </c>
      <c r="BB10" s="211">
        <v>147915</v>
      </c>
      <c r="BC10" s="202"/>
    </row>
    <row r="11" spans="1:55" x14ac:dyDescent="0.25">
      <c r="A11" s="337"/>
      <c r="B11" s="346"/>
      <c r="C11" s="353"/>
      <c r="D11" s="343"/>
      <c r="E11" s="407"/>
      <c r="F11" s="7" t="s">
        <v>1046</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v>210000</v>
      </c>
      <c r="AZ11" s="77" t="s">
        <v>802</v>
      </c>
      <c r="BA11" s="202">
        <v>17</v>
      </c>
      <c r="BB11" s="211">
        <v>255000</v>
      </c>
      <c r="BC11" s="202"/>
    </row>
    <row r="12" spans="1:55" x14ac:dyDescent="0.25">
      <c r="A12" s="341"/>
      <c r="B12" s="347"/>
      <c r="C12" s="354"/>
      <c r="D12" s="344"/>
      <c r="E12" s="408"/>
      <c r="F12" s="10" t="s">
        <v>1047</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v>90000</v>
      </c>
      <c r="AZ12" s="77" t="s">
        <v>802</v>
      </c>
      <c r="BA12" s="202">
        <v>5</v>
      </c>
      <c r="BB12" s="211">
        <v>114597</v>
      </c>
      <c r="BC12" s="202" t="s">
        <v>1193</v>
      </c>
    </row>
    <row r="13" spans="1:55" x14ac:dyDescent="0.25">
      <c r="A13" s="66"/>
      <c r="B13" s="12" t="s">
        <v>1655</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f>SUM(AY6:AY12)</f>
        <v>1659406</v>
      </c>
      <c r="AZ13" s="193">
        <f>AY13/E6</f>
        <v>0.99264165311265673</v>
      </c>
      <c r="BA13" s="202"/>
      <c r="BB13" s="211"/>
      <c r="BC13" s="202"/>
    </row>
    <row r="14" spans="1:55" x14ac:dyDescent="0.25">
      <c r="A14" s="336">
        <v>2</v>
      </c>
      <c r="B14" s="345" t="s">
        <v>117</v>
      </c>
      <c r="C14" s="352" t="s">
        <v>118</v>
      </c>
      <c r="D14" s="370" t="s">
        <v>994</v>
      </c>
      <c r="E14" s="406">
        <v>1039535.31</v>
      </c>
      <c r="F14" s="14" t="s">
        <v>1048</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v>110000</v>
      </c>
      <c r="AZ14" s="203" t="s">
        <v>802</v>
      </c>
      <c r="BA14" s="202"/>
      <c r="BB14" s="211"/>
      <c r="BC14" s="202" t="s">
        <v>1167</v>
      </c>
    </row>
    <row r="15" spans="1:55" x14ac:dyDescent="0.25">
      <c r="A15" s="337"/>
      <c r="B15" s="346"/>
      <c r="C15" s="353"/>
      <c r="D15" s="353"/>
      <c r="E15" s="407"/>
      <c r="F15" s="7" t="s">
        <v>1049</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v>438588.31</v>
      </c>
      <c r="AZ15" s="203" t="s">
        <v>802</v>
      </c>
      <c r="BA15" s="202">
        <v>3</v>
      </c>
      <c r="BB15" s="211">
        <v>255000</v>
      </c>
      <c r="BC15" s="202"/>
    </row>
    <row r="16" spans="1:55" x14ac:dyDescent="0.25">
      <c r="A16" s="337"/>
      <c r="B16" s="346"/>
      <c r="C16" s="353"/>
      <c r="D16" s="353"/>
      <c r="E16" s="407"/>
      <c r="F16" s="7" t="s">
        <v>1050</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v>70000</v>
      </c>
      <c r="AZ16" s="203" t="s">
        <v>802</v>
      </c>
      <c r="BA16" s="202"/>
      <c r="BB16" s="211"/>
      <c r="BC16" s="202"/>
    </row>
    <row r="17" spans="1:55" x14ac:dyDescent="0.25">
      <c r="A17" s="337"/>
      <c r="B17" s="346"/>
      <c r="C17" s="353"/>
      <c r="D17" s="353"/>
      <c r="E17" s="407"/>
      <c r="F17" s="7" t="s">
        <v>1051</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v>22000</v>
      </c>
      <c r="AZ17" s="203" t="s">
        <v>802</v>
      </c>
      <c r="BA17" s="202"/>
      <c r="BB17" s="211"/>
      <c r="BC17" s="202"/>
    </row>
    <row r="18" spans="1:55" s="213" customFormat="1" x14ac:dyDescent="0.25">
      <c r="A18" s="337"/>
      <c r="B18" s="346"/>
      <c r="C18" s="353"/>
      <c r="D18" s="353"/>
      <c r="E18" s="407"/>
      <c r="F18" s="7" t="s">
        <v>1052</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116</v>
      </c>
      <c r="AL18" s="162"/>
      <c r="AM18" s="162"/>
      <c r="AN18" s="162"/>
      <c r="AO18" s="162"/>
      <c r="AP18" s="162"/>
      <c r="AQ18" s="162"/>
      <c r="AR18" s="162"/>
      <c r="AS18" s="162"/>
      <c r="AT18" s="162"/>
      <c r="AU18" s="162"/>
      <c r="AV18" s="162"/>
      <c r="AW18" s="162"/>
      <c r="AX18" s="162"/>
      <c r="AY18" s="162"/>
      <c r="AZ18" s="203" t="s">
        <v>802</v>
      </c>
      <c r="BA18" s="212"/>
      <c r="BB18" s="227"/>
      <c r="BC18" s="212"/>
    </row>
    <row r="19" spans="1:55" x14ac:dyDescent="0.25">
      <c r="A19" s="337"/>
      <c r="B19" s="346"/>
      <c r="C19" s="353"/>
      <c r="D19" s="353"/>
      <c r="E19" s="407"/>
      <c r="F19" s="7" t="s">
        <v>1053</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v>157225</v>
      </c>
      <c r="AZ19" s="203" t="s">
        <v>802</v>
      </c>
      <c r="BA19" s="202">
        <v>10</v>
      </c>
      <c r="BB19" s="211">
        <v>150000</v>
      </c>
      <c r="BC19" s="202"/>
    </row>
    <row r="20" spans="1:55" x14ac:dyDescent="0.25">
      <c r="A20" s="341"/>
      <c r="B20" s="347"/>
      <c r="C20" s="354"/>
      <c r="D20" s="354"/>
      <c r="E20" s="408"/>
      <c r="F20" s="7" t="s">
        <v>1284</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v>117000</v>
      </c>
      <c r="AZ20" s="203" t="s">
        <v>802</v>
      </c>
      <c r="BA20" s="202">
        <v>3</v>
      </c>
      <c r="BB20" s="211">
        <v>72693</v>
      </c>
      <c r="BC20" s="202"/>
    </row>
    <row r="21" spans="1:55" x14ac:dyDescent="0.25">
      <c r="A21" s="66"/>
      <c r="B21" s="16" t="s">
        <v>1655</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f>SUM(AY14:AY20)</f>
        <v>914813.31</v>
      </c>
      <c r="AZ21" s="193">
        <f>AY21/E14</f>
        <v>0.88002139148116099</v>
      </c>
      <c r="BA21" s="202"/>
      <c r="BB21" s="211"/>
      <c r="BC21" s="202"/>
    </row>
    <row r="22" spans="1:55" x14ac:dyDescent="0.25">
      <c r="A22" s="481">
        <v>3</v>
      </c>
      <c r="B22" s="484" t="s">
        <v>119</v>
      </c>
      <c r="C22" s="349" t="s">
        <v>120</v>
      </c>
      <c r="D22" s="372" t="s">
        <v>995</v>
      </c>
      <c r="E22" s="425">
        <v>2132716.16</v>
      </c>
      <c r="F22" s="191" t="s">
        <v>121</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v>1157322.46</v>
      </c>
      <c r="AZ22" s="204"/>
      <c r="BA22" s="202">
        <v>18</v>
      </c>
      <c r="BB22" s="211">
        <v>1129139.68</v>
      </c>
      <c r="BC22" s="202" t="s">
        <v>1194</v>
      </c>
    </row>
    <row r="23" spans="1:55" x14ac:dyDescent="0.25">
      <c r="A23" s="373"/>
      <c r="B23" s="485"/>
      <c r="C23" s="350"/>
      <c r="D23" s="381"/>
      <c r="E23" s="426"/>
      <c r="F23" s="191" t="s">
        <v>124</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v>423212.59</v>
      </c>
      <c r="AZ23" s="204"/>
      <c r="BA23" s="202">
        <v>7</v>
      </c>
      <c r="BB23" s="211">
        <v>321954.5</v>
      </c>
      <c r="BC23" s="202"/>
    </row>
    <row r="24" spans="1:55" x14ac:dyDescent="0.25">
      <c r="A24" s="373"/>
      <c r="B24" s="485"/>
      <c r="C24" s="350"/>
      <c r="D24" s="381"/>
      <c r="E24" s="426"/>
      <c r="F24" s="191" t="s">
        <v>125</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v>315300</v>
      </c>
      <c r="AZ24" s="204"/>
      <c r="BA24" s="202">
        <v>11</v>
      </c>
      <c r="BB24" s="211">
        <v>471315.82</v>
      </c>
      <c r="BC24" s="202" t="s">
        <v>1558</v>
      </c>
    </row>
    <row r="25" spans="1:55" x14ac:dyDescent="0.25">
      <c r="A25" s="373"/>
      <c r="B25" s="485"/>
      <c r="C25" s="350"/>
      <c r="D25" s="381"/>
      <c r="E25" s="426"/>
      <c r="F25" s="191" t="s">
        <v>132</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v>62500</v>
      </c>
      <c r="AZ25" s="204"/>
      <c r="BA25" s="202">
        <v>1</v>
      </c>
      <c r="BB25" s="211">
        <v>62500</v>
      </c>
      <c r="BC25" s="202" t="s">
        <v>1285</v>
      </c>
    </row>
    <row r="26" spans="1:55" x14ac:dyDescent="0.25">
      <c r="A26" s="373"/>
      <c r="B26" s="485"/>
      <c r="C26" s="350"/>
      <c r="D26" s="381"/>
      <c r="E26" s="426"/>
      <c r="F26" s="191" t="s">
        <v>126</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v>62500</v>
      </c>
      <c r="AZ26" s="204"/>
      <c r="BA26" s="202">
        <v>1</v>
      </c>
      <c r="BB26" s="211">
        <v>29574.37</v>
      </c>
      <c r="BC26" s="202" t="s">
        <v>1285</v>
      </c>
    </row>
    <row r="27" spans="1:55" x14ac:dyDescent="0.25">
      <c r="A27" s="374"/>
      <c r="B27" s="486"/>
      <c r="C27" s="351"/>
      <c r="D27" s="393"/>
      <c r="E27" s="427"/>
      <c r="F27" s="191" t="s">
        <v>152</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v>111881.11</v>
      </c>
      <c r="AZ27" s="204"/>
      <c r="BA27" s="202"/>
      <c r="BB27" s="211"/>
      <c r="BC27" s="202"/>
    </row>
    <row r="28" spans="1:55" x14ac:dyDescent="0.25">
      <c r="A28" s="67"/>
      <c r="B28" s="18" t="s">
        <v>1655</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f>SUM(AY22:AY27)</f>
        <v>2132716.16</v>
      </c>
      <c r="AZ28" s="193">
        <f>AY28/E22</f>
        <v>1</v>
      </c>
      <c r="BA28" s="202"/>
      <c r="BB28" s="211"/>
      <c r="BC28" s="202"/>
    </row>
    <row r="29" spans="1:55" x14ac:dyDescent="0.25">
      <c r="A29" s="336">
        <v>4</v>
      </c>
      <c r="B29" s="345" t="s">
        <v>122</v>
      </c>
      <c r="C29" s="352" t="s">
        <v>123</v>
      </c>
      <c r="D29" s="370" t="s">
        <v>996</v>
      </c>
      <c r="E29" s="406">
        <v>2825030.31</v>
      </c>
      <c r="F29" s="14" t="s">
        <v>121</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38">
        <v>1527055</v>
      </c>
      <c r="AZ29" s="203" t="s">
        <v>802</v>
      </c>
      <c r="BA29" s="202">
        <v>29</v>
      </c>
      <c r="BB29" s="211">
        <v>1504126.23</v>
      </c>
      <c r="BC29" s="202"/>
    </row>
    <row r="30" spans="1:55" x14ac:dyDescent="0.25">
      <c r="A30" s="337"/>
      <c r="B30" s="346"/>
      <c r="C30" s="353"/>
      <c r="D30" s="343"/>
      <c r="E30" s="407"/>
      <c r="F30" s="7" t="s">
        <v>124</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38">
        <v>445400</v>
      </c>
      <c r="AZ30" s="203" t="s">
        <v>802</v>
      </c>
      <c r="BA30" s="202">
        <v>7</v>
      </c>
      <c r="BB30" s="211">
        <v>211418.95</v>
      </c>
      <c r="BC30" s="202"/>
    </row>
    <row r="31" spans="1:55" x14ac:dyDescent="0.25">
      <c r="A31" s="337"/>
      <c r="B31" s="346"/>
      <c r="C31" s="353"/>
      <c r="D31" s="343"/>
      <c r="E31" s="407"/>
      <c r="F31" s="7" t="s">
        <v>125</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38">
        <v>381775</v>
      </c>
      <c r="AZ31" s="203" t="s">
        <v>802</v>
      </c>
      <c r="BA31" s="202">
        <v>9</v>
      </c>
      <c r="BB31" s="211">
        <v>306638.73</v>
      </c>
      <c r="BC31" s="202"/>
    </row>
    <row r="32" spans="1:55" x14ac:dyDescent="0.25">
      <c r="A32" s="341"/>
      <c r="B32" s="347"/>
      <c r="C32" s="354"/>
      <c r="D32" s="344"/>
      <c r="E32" s="408"/>
      <c r="F32" s="6" t="s">
        <v>237</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v>127240</v>
      </c>
      <c r="AZ32" s="203" t="s">
        <v>802</v>
      </c>
      <c r="BA32" s="202">
        <v>3</v>
      </c>
      <c r="BB32" s="211">
        <v>88115.51</v>
      </c>
      <c r="BC32" s="202"/>
    </row>
    <row r="33" spans="1:55" x14ac:dyDescent="0.25">
      <c r="A33" s="235"/>
      <c r="B33" s="236"/>
      <c r="C33" s="17"/>
      <c r="D33" s="273"/>
      <c r="E33" s="237"/>
      <c r="F33" s="6" t="s">
        <v>126</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v>254487</v>
      </c>
      <c r="AZ33" s="203"/>
      <c r="BA33" s="202"/>
      <c r="BB33" s="211"/>
      <c r="BC33" s="202"/>
    </row>
    <row r="34" spans="1:55" x14ac:dyDescent="0.25">
      <c r="A34" s="235"/>
      <c r="B34" s="236"/>
      <c r="C34" s="17"/>
      <c r="D34" s="273"/>
      <c r="E34" s="237"/>
      <c r="F34" s="6" t="s">
        <v>699</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v>89073</v>
      </c>
      <c r="AZ34" s="203"/>
      <c r="BA34" s="202"/>
      <c r="BB34" s="211"/>
      <c r="BC34" s="202"/>
    </row>
    <row r="35" spans="1:55" x14ac:dyDescent="0.25">
      <c r="A35" s="66"/>
      <c r="B35" s="16" t="s">
        <v>1655</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f>SUM(AY29:AY34)</f>
        <v>2825030</v>
      </c>
      <c r="AZ35" s="193">
        <f>AY35/E29</f>
        <v>0.99999989026666403</v>
      </c>
      <c r="BA35" s="202"/>
      <c r="BB35" s="211"/>
      <c r="BC35" s="202"/>
    </row>
    <row r="36" spans="1:55" x14ac:dyDescent="0.25">
      <c r="A36" s="336">
        <v>5</v>
      </c>
      <c r="B36" s="345" t="s">
        <v>128</v>
      </c>
      <c r="C36" s="352" t="s">
        <v>118</v>
      </c>
      <c r="D36" s="370" t="s">
        <v>998</v>
      </c>
      <c r="E36" s="406">
        <v>2242237.31</v>
      </c>
      <c r="F36" s="14" t="s">
        <v>127</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v>316813</v>
      </c>
      <c r="AZ36" s="203" t="s">
        <v>802</v>
      </c>
      <c r="BA36" s="202">
        <v>4</v>
      </c>
      <c r="BB36" s="211">
        <v>316800</v>
      </c>
      <c r="BC36" s="202"/>
    </row>
    <row r="37" spans="1:55" x14ac:dyDescent="0.25">
      <c r="A37" s="337"/>
      <c r="B37" s="346"/>
      <c r="C37" s="353"/>
      <c r="D37" s="371"/>
      <c r="E37" s="407"/>
      <c r="F37" s="7" t="s">
        <v>1054</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v>150000</v>
      </c>
      <c r="AZ37" s="203"/>
      <c r="BA37" s="202">
        <v>5</v>
      </c>
      <c r="BB37" s="211">
        <v>75000</v>
      </c>
      <c r="BC37" s="202"/>
    </row>
    <row r="38" spans="1:55" x14ac:dyDescent="0.25">
      <c r="A38" s="337"/>
      <c r="B38" s="346"/>
      <c r="C38" s="353"/>
      <c r="D38" s="371"/>
      <c r="E38" s="407"/>
      <c r="F38" s="7" t="s">
        <v>129</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v>200000</v>
      </c>
      <c r="AZ38" s="203"/>
      <c r="BA38" s="202">
        <v>5</v>
      </c>
      <c r="BB38" s="211">
        <v>200000</v>
      </c>
      <c r="BC38" s="202"/>
    </row>
    <row r="39" spans="1:55" x14ac:dyDescent="0.25">
      <c r="A39" s="337"/>
      <c r="B39" s="346"/>
      <c r="C39" s="353"/>
      <c r="D39" s="371"/>
      <c r="E39" s="407"/>
      <c r="F39" s="7" t="s">
        <v>894</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v>316813</v>
      </c>
      <c r="AZ39" s="203"/>
      <c r="BA39" s="202">
        <v>4</v>
      </c>
      <c r="BB39" s="211">
        <v>316809</v>
      </c>
      <c r="BC39" s="202"/>
    </row>
    <row r="40" spans="1:55" x14ac:dyDescent="0.25">
      <c r="A40" s="337"/>
      <c r="B40" s="346"/>
      <c r="C40" s="353"/>
      <c r="D40" s="371"/>
      <c r="E40" s="407"/>
      <c r="F40" s="6" t="s">
        <v>895</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3">
        <v>528021</v>
      </c>
      <c r="AZ40" s="203"/>
      <c r="BA40" s="202">
        <v>6</v>
      </c>
      <c r="BB40" s="211">
        <v>527957</v>
      </c>
      <c r="BC40" s="202"/>
    </row>
    <row r="41" spans="1:55" x14ac:dyDescent="0.25">
      <c r="A41" s="337"/>
      <c r="B41" s="346"/>
      <c r="C41" s="353"/>
      <c r="D41" s="343"/>
      <c r="E41" s="407"/>
      <c r="F41" s="6" t="s">
        <v>1055</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3">
        <v>355048</v>
      </c>
      <c r="AZ41" s="203" t="s">
        <v>802</v>
      </c>
      <c r="BA41" s="202"/>
      <c r="BB41" s="211"/>
      <c r="BC41" s="202"/>
    </row>
    <row r="42" spans="1:55" x14ac:dyDescent="0.25">
      <c r="A42" s="337"/>
      <c r="B42" s="346"/>
      <c r="C42" s="353"/>
      <c r="D42" s="343"/>
      <c r="E42" s="407"/>
      <c r="F42" s="6" t="s">
        <v>1056</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3">
        <v>375543</v>
      </c>
      <c r="AZ42" s="203" t="s">
        <v>802</v>
      </c>
      <c r="BA42" s="202"/>
      <c r="BB42" s="211"/>
      <c r="BC42" s="202"/>
    </row>
    <row r="43" spans="1:55" x14ac:dyDescent="0.25">
      <c r="A43" s="66"/>
      <c r="B43" s="16" t="s">
        <v>1655</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f>SUM(AY36:AY42)</f>
        <v>2242238</v>
      </c>
      <c r="AZ43" s="193">
        <f>AY43/E36</f>
        <v>1.0000003077283555</v>
      </c>
      <c r="BA43" s="202"/>
      <c r="BB43" s="211"/>
      <c r="BC43" s="202"/>
    </row>
    <row r="44" spans="1:55" x14ac:dyDescent="0.25">
      <c r="A44" s="336">
        <v>6</v>
      </c>
      <c r="B44" s="345" t="s">
        <v>130</v>
      </c>
      <c r="C44" s="352" t="s">
        <v>131</v>
      </c>
      <c r="D44" s="370" t="s">
        <v>997</v>
      </c>
      <c r="E44" s="406">
        <v>1118813.23</v>
      </c>
      <c r="F44" s="14" t="s">
        <v>121</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f>G44+H44+I44+J44+K44+L44+M44+N44</f>
        <v>535173</v>
      </c>
      <c r="AZ44" s="203" t="s">
        <v>802</v>
      </c>
      <c r="BA44" s="202">
        <v>4</v>
      </c>
      <c r="BB44" s="211">
        <v>200000</v>
      </c>
      <c r="BC44" s="202"/>
    </row>
    <row r="45" spans="1:55" x14ac:dyDescent="0.25">
      <c r="A45" s="337"/>
      <c r="B45" s="346"/>
      <c r="C45" s="353"/>
      <c r="D45" s="371"/>
      <c r="E45" s="407"/>
      <c r="F45" s="7" t="s">
        <v>124</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v>233416.94</v>
      </c>
      <c r="AZ45" s="203"/>
      <c r="BA45" s="202"/>
      <c r="BB45" s="211"/>
      <c r="BC45" s="202"/>
    </row>
    <row r="46" spans="1:55" x14ac:dyDescent="0.25">
      <c r="A46" s="341"/>
      <c r="B46" s="347"/>
      <c r="C46" s="354"/>
      <c r="D46" s="354"/>
      <c r="E46" s="408"/>
      <c r="F46" s="7" t="s">
        <v>125</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v>255777.55</v>
      </c>
      <c r="AZ46" s="203" t="s">
        <v>802</v>
      </c>
      <c r="BA46" s="202">
        <v>1</v>
      </c>
      <c r="BB46" s="211">
        <v>22292</v>
      </c>
      <c r="BC46" s="202"/>
    </row>
    <row r="47" spans="1:55" x14ac:dyDescent="0.25">
      <c r="A47" s="235"/>
      <c r="B47" s="236"/>
      <c r="C47" s="17"/>
      <c r="D47" s="17"/>
      <c r="E47" s="237"/>
      <c r="F47" s="7" t="s">
        <v>132</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v>75000</v>
      </c>
      <c r="AZ47" s="203"/>
      <c r="BA47" s="202"/>
      <c r="BB47" s="211"/>
      <c r="BC47" s="202"/>
    </row>
    <row r="48" spans="1:55" x14ac:dyDescent="0.25">
      <c r="A48" s="235"/>
      <c r="B48" s="236"/>
      <c r="C48" s="17"/>
      <c r="D48" s="17"/>
      <c r="E48" s="237"/>
      <c r="F48" s="7" t="s">
        <v>1317</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v>19445.740000000002</v>
      </c>
      <c r="AZ48" s="203"/>
      <c r="BA48" s="202"/>
      <c r="BB48" s="211"/>
      <c r="BC48" s="202"/>
    </row>
    <row r="49" spans="1:55" x14ac:dyDescent="0.25">
      <c r="A49" s="66"/>
      <c r="B49" s="16" t="s">
        <v>1655</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f>SUM(AY44:AY48)</f>
        <v>1118813.23</v>
      </c>
      <c r="AZ49" s="193">
        <f>AY49/E44</f>
        <v>1</v>
      </c>
      <c r="BA49" s="202"/>
      <c r="BB49" s="211"/>
      <c r="BC49" s="202"/>
    </row>
    <row r="50" spans="1:55" x14ac:dyDescent="0.25">
      <c r="A50" s="336">
        <v>7</v>
      </c>
      <c r="B50" s="345" t="s">
        <v>133</v>
      </c>
      <c r="C50" s="352" t="s">
        <v>134</v>
      </c>
      <c r="D50" s="370" t="s">
        <v>999</v>
      </c>
      <c r="E50" s="406">
        <v>3562551.0000000005</v>
      </c>
      <c r="F50" s="14" t="s">
        <v>1108</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v>30000</v>
      </c>
      <c r="AZ50" s="205"/>
      <c r="BA50" s="202"/>
      <c r="BB50" s="211"/>
      <c r="BC50" s="202"/>
    </row>
    <row r="51" spans="1:55" x14ac:dyDescent="0.25">
      <c r="A51" s="337"/>
      <c r="B51" s="346"/>
      <c r="C51" s="353"/>
      <c r="D51" s="371"/>
      <c r="E51" s="407"/>
      <c r="F51" s="14" t="s">
        <v>1109</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v>17407</v>
      </c>
      <c r="AZ51" s="205"/>
      <c r="BA51" s="202"/>
      <c r="BB51" s="211"/>
      <c r="BC51" s="202"/>
    </row>
    <row r="52" spans="1:55" x14ac:dyDescent="0.25">
      <c r="A52" s="337"/>
      <c r="B52" s="346"/>
      <c r="C52" s="353"/>
      <c r="D52" s="371"/>
      <c r="E52" s="407"/>
      <c r="F52" s="14" t="s">
        <v>1110</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v>120000</v>
      </c>
      <c r="AZ52" s="205"/>
      <c r="BA52" s="202">
        <v>4</v>
      </c>
      <c r="BB52" s="211">
        <v>60000</v>
      </c>
      <c r="BC52" s="202"/>
    </row>
    <row r="53" spans="1:55" x14ac:dyDescent="0.25">
      <c r="A53" s="337"/>
      <c r="B53" s="346"/>
      <c r="C53" s="353"/>
      <c r="D53" s="371"/>
      <c r="E53" s="407"/>
      <c r="F53" s="14" t="s">
        <v>1111</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v>1172642</v>
      </c>
      <c r="AZ53" s="205"/>
      <c r="BA53" s="202">
        <v>7</v>
      </c>
      <c r="BB53" s="211">
        <v>1172230.1200000001</v>
      </c>
      <c r="BC53" s="202"/>
    </row>
    <row r="54" spans="1:55" x14ac:dyDescent="0.25">
      <c r="A54" s="337"/>
      <c r="B54" s="346"/>
      <c r="C54" s="353"/>
      <c r="D54" s="371"/>
      <c r="E54" s="407"/>
      <c r="F54" s="14" t="s">
        <v>135</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v>23737</v>
      </c>
      <c r="AZ54" s="205"/>
      <c r="BA54" s="202"/>
      <c r="BB54" s="211"/>
      <c r="BC54" s="202"/>
    </row>
    <row r="55" spans="1:55" x14ac:dyDescent="0.25">
      <c r="A55" s="337"/>
      <c r="B55" s="346"/>
      <c r="C55" s="353"/>
      <c r="D55" s="371"/>
      <c r="E55" s="407"/>
      <c r="F55" s="14" t="s">
        <v>1112</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v>1873765</v>
      </c>
      <c r="AZ55" s="205"/>
      <c r="BA55" s="202">
        <v>19</v>
      </c>
      <c r="BB55" s="211">
        <v>1717248</v>
      </c>
      <c r="BC55" s="202"/>
    </row>
    <row r="56" spans="1:55" x14ac:dyDescent="0.25">
      <c r="A56" s="337"/>
      <c r="B56" s="346"/>
      <c r="C56" s="353"/>
      <c r="D56" s="371"/>
      <c r="E56" s="407"/>
      <c r="F56" s="14" t="s">
        <v>1113</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v>295000</v>
      </c>
      <c r="AZ56" s="205"/>
      <c r="BA56" s="202">
        <v>3</v>
      </c>
      <c r="BB56" s="211">
        <v>50968.21</v>
      </c>
      <c r="BC56" s="202"/>
    </row>
    <row r="57" spans="1:55" x14ac:dyDescent="0.25">
      <c r="A57" s="337"/>
      <c r="B57" s="346"/>
      <c r="C57" s="353"/>
      <c r="D57" s="371"/>
      <c r="E57" s="407"/>
      <c r="F57" s="14" t="s">
        <v>571</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v>20000</v>
      </c>
      <c r="AZ57" s="205"/>
      <c r="BA57" s="202"/>
      <c r="BB57" s="211"/>
      <c r="BC57" s="202"/>
    </row>
    <row r="58" spans="1:55" x14ac:dyDescent="0.25">
      <c r="A58" s="337"/>
      <c r="B58" s="346"/>
      <c r="C58" s="353"/>
      <c r="D58" s="371"/>
      <c r="E58" s="407"/>
      <c r="F58" s="14" t="s">
        <v>1114</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v>10000</v>
      </c>
      <c r="AZ58" s="205"/>
      <c r="BA58" s="202"/>
      <c r="BB58" s="211"/>
      <c r="BC58" s="202"/>
    </row>
    <row r="59" spans="1:55" x14ac:dyDescent="0.25">
      <c r="A59" s="66"/>
      <c r="B59" s="16" t="s">
        <v>1655</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f>SUM(AY50:AY58)</f>
        <v>3562551</v>
      </c>
      <c r="AZ59" s="193">
        <f>AY59/E50</f>
        <v>0.99999999999999989</v>
      </c>
      <c r="BA59" s="202"/>
      <c r="BB59" s="211"/>
      <c r="BC59" s="202"/>
    </row>
    <row r="60" spans="1:55" s="213" customFormat="1" x14ac:dyDescent="0.25">
      <c r="A60" s="283"/>
      <c r="B60" s="284"/>
      <c r="C60" s="285"/>
      <c r="D60" s="285"/>
      <c r="E60" s="27"/>
      <c r="F60" s="290" t="s">
        <v>1379</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v>170000</v>
      </c>
      <c r="AZ60" s="289"/>
      <c r="BA60" s="212"/>
      <c r="BB60" s="227"/>
      <c r="BC60" s="212"/>
    </row>
    <row r="61" spans="1:55" s="213" customFormat="1" x14ac:dyDescent="0.25">
      <c r="A61" s="283"/>
      <c r="B61" s="284"/>
      <c r="C61" s="285"/>
      <c r="D61" s="285"/>
      <c r="E61" s="27"/>
      <c r="F61" s="290" t="s">
        <v>1380</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v>9567</v>
      </c>
      <c r="AZ61" s="289"/>
      <c r="BA61" s="212">
        <v>1</v>
      </c>
      <c r="BB61" s="227">
        <v>9567</v>
      </c>
      <c r="BC61" s="212"/>
    </row>
    <row r="62" spans="1:55" x14ac:dyDescent="0.25">
      <c r="A62" s="336">
        <v>8</v>
      </c>
      <c r="B62" s="345" t="s">
        <v>138</v>
      </c>
      <c r="C62" s="352" t="s">
        <v>139</v>
      </c>
      <c r="D62" s="370" t="s">
        <v>1120</v>
      </c>
      <c r="E62" s="406">
        <v>3301757.88</v>
      </c>
      <c r="F62" s="14" t="s">
        <v>136</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163">
        <v>508425</v>
      </c>
      <c r="AZ62" s="203" t="s">
        <v>802</v>
      </c>
      <c r="BA62" s="202">
        <v>8</v>
      </c>
      <c r="BB62" s="211">
        <v>508420</v>
      </c>
      <c r="BC62" s="202"/>
    </row>
    <row r="63" spans="1:55" x14ac:dyDescent="0.25">
      <c r="A63" s="337"/>
      <c r="B63" s="346"/>
      <c r="C63" s="353"/>
      <c r="D63" s="343"/>
      <c r="E63" s="407"/>
      <c r="F63" s="14" t="s">
        <v>1115</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163">
        <v>180000</v>
      </c>
      <c r="AZ63" s="203" t="s">
        <v>802</v>
      </c>
      <c r="BA63" s="202">
        <v>12</v>
      </c>
      <c r="BB63" s="211">
        <v>180000</v>
      </c>
      <c r="BC63" s="202"/>
    </row>
    <row r="64" spans="1:55" x14ac:dyDescent="0.25">
      <c r="A64" s="337"/>
      <c r="B64" s="346"/>
      <c r="C64" s="353"/>
      <c r="D64" s="343"/>
      <c r="E64" s="407"/>
      <c r="F64" s="7" t="s">
        <v>1116</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163">
        <v>670000</v>
      </c>
      <c r="AZ64" s="203" t="s">
        <v>802</v>
      </c>
      <c r="BA64" s="202">
        <v>20</v>
      </c>
      <c r="BB64" s="211">
        <v>660000</v>
      </c>
      <c r="BC64" s="202"/>
    </row>
    <row r="65" spans="1:55" x14ac:dyDescent="0.25">
      <c r="A65" s="337"/>
      <c r="B65" s="346"/>
      <c r="C65" s="353"/>
      <c r="D65" s="343"/>
      <c r="E65" s="407"/>
      <c r="F65" s="7" t="s">
        <v>137</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163">
        <v>6000</v>
      </c>
      <c r="AZ65" s="203" t="s">
        <v>802</v>
      </c>
      <c r="BA65" s="202"/>
      <c r="BB65" s="211"/>
      <c r="BC65" s="202"/>
    </row>
    <row r="66" spans="1:55" x14ac:dyDescent="0.25">
      <c r="A66" s="337"/>
      <c r="B66" s="346"/>
      <c r="C66" s="353"/>
      <c r="D66" s="343"/>
      <c r="E66" s="407"/>
      <c r="F66" s="7" t="s">
        <v>1117</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163">
        <v>510000</v>
      </c>
      <c r="AZ66" s="203" t="s">
        <v>802</v>
      </c>
      <c r="BA66" s="202">
        <v>12</v>
      </c>
      <c r="BB66" s="211">
        <v>460000</v>
      </c>
      <c r="BC66" s="202"/>
    </row>
    <row r="67" spans="1:55" x14ac:dyDescent="0.25">
      <c r="A67" s="337"/>
      <c r="B67" s="346"/>
      <c r="C67" s="353"/>
      <c r="D67" s="343"/>
      <c r="E67" s="407"/>
      <c r="F67" s="7" t="s">
        <v>129</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163">
        <v>252708</v>
      </c>
      <c r="AZ67" s="203" t="s">
        <v>802</v>
      </c>
      <c r="BA67" s="202">
        <v>4</v>
      </c>
      <c r="BB67" s="211">
        <v>205660</v>
      </c>
      <c r="BC67" s="202"/>
    </row>
    <row r="68" spans="1:55" x14ac:dyDescent="0.25">
      <c r="A68" s="337"/>
      <c r="B68" s="346"/>
      <c r="C68" s="353"/>
      <c r="D68" s="343"/>
      <c r="E68" s="407"/>
      <c r="F68" s="7" t="s">
        <v>1118</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163">
        <v>927721</v>
      </c>
      <c r="AZ68" s="203" t="s">
        <v>802</v>
      </c>
      <c r="BA68" s="202">
        <v>19</v>
      </c>
      <c r="BB68" s="211">
        <v>889541</v>
      </c>
      <c r="BC68" s="202"/>
    </row>
    <row r="69" spans="1:55" x14ac:dyDescent="0.25">
      <c r="A69" s="337"/>
      <c r="B69" s="346"/>
      <c r="C69" s="353"/>
      <c r="D69" s="343"/>
      <c r="E69" s="407"/>
      <c r="F69" s="6" t="s">
        <v>140</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163">
        <v>26935</v>
      </c>
      <c r="AZ69" s="203" t="s">
        <v>802</v>
      </c>
      <c r="BA69" s="202">
        <v>1</v>
      </c>
      <c r="BB69" s="211">
        <v>26935</v>
      </c>
      <c r="BC69" s="202"/>
    </row>
    <row r="70" spans="1:55" x14ac:dyDescent="0.25">
      <c r="A70" s="341"/>
      <c r="B70" s="347"/>
      <c r="C70" s="354"/>
      <c r="D70" s="344"/>
      <c r="E70" s="408"/>
      <c r="F70" s="6" t="s">
        <v>1119</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162">
        <v>40402</v>
      </c>
      <c r="AZ70" s="203" t="s">
        <v>802</v>
      </c>
      <c r="BA70" s="202"/>
      <c r="BB70" s="211"/>
      <c r="BC70" s="202"/>
    </row>
    <row r="71" spans="1:55" x14ac:dyDescent="0.25">
      <c r="A71" s="66"/>
      <c r="B71" s="16" t="s">
        <v>1655</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SUM(AY60:AY70)</f>
        <v>3301758</v>
      </c>
      <c r="AZ71" s="193">
        <f>AY71/E62</f>
        <v>1.000000036344276</v>
      </c>
      <c r="BA71" s="202"/>
      <c r="BB71" s="211"/>
      <c r="BC71" s="202"/>
    </row>
    <row r="72" spans="1:55" ht="21" customHeight="1" x14ac:dyDescent="0.25">
      <c r="A72" s="336">
        <v>9</v>
      </c>
      <c r="B72" s="345" t="s">
        <v>141</v>
      </c>
      <c r="C72" s="352" t="s">
        <v>142</v>
      </c>
      <c r="D72" s="370" t="s">
        <v>1254</v>
      </c>
      <c r="E72" s="406">
        <v>2116647.31</v>
      </c>
      <c r="F72" s="14" t="s">
        <v>1379</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v>134590</v>
      </c>
      <c r="AZ72" s="206"/>
      <c r="BA72" s="202"/>
      <c r="BB72" s="211"/>
      <c r="BC72" s="202"/>
    </row>
    <row r="73" spans="1:55" x14ac:dyDescent="0.25">
      <c r="A73" s="337"/>
      <c r="B73" s="346"/>
      <c r="C73" s="353"/>
      <c r="D73" s="492"/>
      <c r="E73" s="407"/>
      <c r="F73" s="14" t="s">
        <v>1158</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v>299710</v>
      </c>
      <c r="AZ73" s="206"/>
      <c r="BA73" s="202">
        <v>10</v>
      </c>
      <c r="BB73" s="211">
        <v>400000</v>
      </c>
      <c r="BC73" s="202" t="s">
        <v>1348</v>
      </c>
    </row>
    <row r="74" spans="1:55" x14ac:dyDescent="0.25">
      <c r="A74" s="337"/>
      <c r="B74" s="346"/>
      <c r="C74" s="353"/>
      <c r="D74" s="492"/>
      <c r="E74" s="407"/>
      <c r="F74" s="14" t="s">
        <v>1381</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v>400000</v>
      </c>
      <c r="AZ74" s="206"/>
      <c r="BA74" s="202"/>
      <c r="BB74" s="211"/>
      <c r="BC74" s="202"/>
    </row>
    <row r="75" spans="1:55" x14ac:dyDescent="0.25">
      <c r="A75" s="337"/>
      <c r="B75" s="346"/>
      <c r="C75" s="353"/>
      <c r="D75" s="492"/>
      <c r="E75" s="407"/>
      <c r="F75" s="14" t="s">
        <v>1382</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v>26932</v>
      </c>
      <c r="AZ75" s="192"/>
      <c r="BA75" s="202">
        <v>5</v>
      </c>
      <c r="BB75" s="211">
        <v>190000</v>
      </c>
      <c r="BC75" s="202" t="s">
        <v>1349</v>
      </c>
    </row>
    <row r="76" spans="1:55" x14ac:dyDescent="0.25">
      <c r="A76" s="341"/>
      <c r="B76" s="347"/>
      <c r="C76" s="354"/>
      <c r="D76" s="493"/>
      <c r="E76" s="408"/>
      <c r="F76" s="14" t="s">
        <v>693</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v>210000</v>
      </c>
      <c r="AZ76" s="200"/>
      <c r="BA76" s="202"/>
      <c r="BB76" s="211"/>
      <c r="BC76" s="202"/>
    </row>
    <row r="77" spans="1:55" x14ac:dyDescent="0.25">
      <c r="A77" s="209"/>
      <c r="B77" s="210"/>
      <c r="C77" s="139"/>
      <c r="D77" s="293"/>
      <c r="E77" s="142"/>
      <c r="F77" s="14" t="s">
        <v>1383</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v>168000</v>
      </c>
      <c r="AZ77" s="200"/>
      <c r="BA77" s="202">
        <v>5</v>
      </c>
      <c r="BB77" s="211">
        <v>295866</v>
      </c>
      <c r="BC77" s="202"/>
    </row>
    <row r="78" spans="1:55" x14ac:dyDescent="0.25">
      <c r="A78" s="209"/>
      <c r="B78" s="210"/>
      <c r="C78" s="139"/>
      <c r="D78" s="293"/>
      <c r="E78" s="142"/>
      <c r="F78" s="14" t="s">
        <v>1118</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v>807379.31</v>
      </c>
      <c r="AZ78" s="200"/>
      <c r="BA78" s="202"/>
      <c r="BB78" s="211"/>
      <c r="BC78" s="202"/>
    </row>
    <row r="79" spans="1:55" x14ac:dyDescent="0.25">
      <c r="A79" s="209"/>
      <c r="B79" s="210"/>
      <c r="C79" s="139"/>
      <c r="D79" s="293"/>
      <c r="E79" s="142"/>
      <c r="F79" s="14" t="s">
        <v>140</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v>50000</v>
      </c>
      <c r="AZ79" s="200"/>
      <c r="BA79" s="202"/>
      <c r="BB79" s="211"/>
      <c r="BC79" s="202"/>
    </row>
    <row r="80" spans="1:55" x14ac:dyDescent="0.25">
      <c r="A80" s="209"/>
      <c r="B80" s="210"/>
      <c r="C80" s="139"/>
      <c r="D80" s="293"/>
      <c r="E80" s="142"/>
      <c r="F80" s="14" t="s">
        <v>696</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v>20000</v>
      </c>
      <c r="AZ80" s="200"/>
      <c r="BA80" s="202"/>
      <c r="BB80" s="211"/>
      <c r="BC80" s="202"/>
    </row>
    <row r="81" spans="1:55" x14ac:dyDescent="0.25">
      <c r="A81" s="68"/>
      <c r="B81" s="21" t="s">
        <v>1655</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f>SUM(AY72:AY80)</f>
        <v>2116611.31</v>
      </c>
      <c r="AZ81" s="193">
        <f>AY81/E72</f>
        <v>0.99998299197044782</v>
      </c>
      <c r="BA81" s="202"/>
      <c r="BB81" s="211"/>
      <c r="BC81" s="202"/>
    </row>
    <row r="82" spans="1:55" x14ac:dyDescent="0.25">
      <c r="A82" s="336">
        <v>10</v>
      </c>
      <c r="B82" s="345" t="s">
        <v>145</v>
      </c>
      <c r="C82" s="352" t="s">
        <v>139</v>
      </c>
      <c r="D82" s="370" t="s">
        <v>1000</v>
      </c>
      <c r="E82" s="406">
        <v>3465974.3100000005</v>
      </c>
      <c r="F82" s="169" t="s">
        <v>136</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f>H82+I82+J82+K82+L82+M82</f>
        <v>593015</v>
      </c>
      <c r="AZ82" s="207"/>
      <c r="BA82" s="202">
        <v>5</v>
      </c>
      <c r="BB82" s="211">
        <v>538178</v>
      </c>
      <c r="BC82" s="202" t="s">
        <v>1566</v>
      </c>
    </row>
    <row r="83" spans="1:55" x14ac:dyDescent="0.25">
      <c r="A83" s="337"/>
      <c r="B83" s="346"/>
      <c r="C83" s="353"/>
      <c r="D83" s="353"/>
      <c r="E83" s="407"/>
      <c r="F83" s="171" t="s">
        <v>1121</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f t="shared" ref="AY83:AY90" si="0">H83+I83+J83+K83+L83+M83</f>
        <v>105000</v>
      </c>
      <c r="AZ83" s="207"/>
      <c r="BA83" s="202">
        <v>1</v>
      </c>
      <c r="BB83" s="211">
        <v>15000</v>
      </c>
      <c r="BC83" s="202" t="s">
        <v>1567</v>
      </c>
    </row>
    <row r="84" spans="1:55" x14ac:dyDescent="0.25">
      <c r="A84" s="337"/>
      <c r="B84" s="346"/>
      <c r="C84" s="353"/>
      <c r="D84" s="353"/>
      <c r="E84" s="407"/>
      <c r="F84" s="171" t="s">
        <v>1122</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f t="shared" si="0"/>
        <v>180000</v>
      </c>
      <c r="AZ84" s="207"/>
      <c r="BA84" s="202">
        <v>4</v>
      </c>
      <c r="BB84" s="211">
        <v>160000</v>
      </c>
      <c r="BC84" s="202" t="s">
        <v>1568</v>
      </c>
    </row>
    <row r="85" spans="1:55" x14ac:dyDescent="0.25">
      <c r="A85" s="337"/>
      <c r="B85" s="346"/>
      <c r="C85" s="353"/>
      <c r="D85" s="353"/>
      <c r="E85" s="407"/>
      <c r="F85" s="171" t="s">
        <v>1123</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v>30000</v>
      </c>
      <c r="AZ85" s="207"/>
      <c r="BA85" s="202"/>
      <c r="BB85" s="211"/>
      <c r="BC85" s="202"/>
    </row>
    <row r="86" spans="1:55" x14ac:dyDescent="0.25">
      <c r="A86" s="337"/>
      <c r="B86" s="346"/>
      <c r="C86" s="353"/>
      <c r="D86" s="353"/>
      <c r="E86" s="407"/>
      <c r="F86" s="171" t="s">
        <v>1124</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f t="shared" si="0"/>
        <v>593015</v>
      </c>
      <c r="AZ86" s="207"/>
      <c r="BA86" s="202">
        <v>4</v>
      </c>
      <c r="BB86" s="211">
        <v>510502</v>
      </c>
      <c r="BC86" s="202" t="s">
        <v>1569</v>
      </c>
    </row>
    <row r="87" spans="1:55" x14ac:dyDescent="0.25">
      <c r="A87" s="337"/>
      <c r="B87" s="346"/>
      <c r="C87" s="353"/>
      <c r="D87" s="353"/>
      <c r="E87" s="407"/>
      <c r="F87" s="7" t="s">
        <v>1125</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f t="shared" si="0"/>
        <v>1538676</v>
      </c>
      <c r="AZ87" s="207"/>
      <c r="BA87" s="202">
        <v>18</v>
      </c>
      <c r="BB87" s="211">
        <v>1582790</v>
      </c>
      <c r="BC87" s="202" t="s">
        <v>1570</v>
      </c>
    </row>
    <row r="88" spans="1:55" x14ac:dyDescent="0.25">
      <c r="A88" s="337"/>
      <c r="B88" s="346"/>
      <c r="C88" s="353"/>
      <c r="D88" s="353"/>
      <c r="E88" s="407"/>
      <c r="F88" s="7" t="s">
        <v>1126</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v>237206</v>
      </c>
      <c r="AZ88" s="207"/>
      <c r="BA88" s="202">
        <v>2</v>
      </c>
      <c r="BB88" s="211">
        <v>177290.02</v>
      </c>
      <c r="BC88" s="202"/>
    </row>
    <row r="89" spans="1:55" x14ac:dyDescent="0.25">
      <c r="A89" s="337"/>
      <c r="B89" s="346"/>
      <c r="C89" s="353"/>
      <c r="D89" s="353"/>
      <c r="E89" s="407"/>
      <c r="F89" s="7" t="s">
        <v>1127</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v>94180</v>
      </c>
      <c r="AZ89" s="207"/>
      <c r="BA89" s="202"/>
      <c r="BB89" s="211"/>
      <c r="BC89" s="202"/>
    </row>
    <row r="90" spans="1:55" x14ac:dyDescent="0.25">
      <c r="A90" s="337"/>
      <c r="B90" s="346"/>
      <c r="C90" s="353"/>
      <c r="D90" s="353"/>
      <c r="E90" s="407"/>
      <c r="F90" s="7" t="s">
        <v>1128</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f t="shared" si="0"/>
        <v>94882</v>
      </c>
      <c r="AZ90" s="207"/>
      <c r="BA90" s="202">
        <v>1</v>
      </c>
      <c r="BB90" s="211">
        <v>74524.23</v>
      </c>
      <c r="BC90" s="202"/>
    </row>
    <row r="91" spans="1:55" x14ac:dyDescent="0.25">
      <c r="A91" s="69"/>
      <c r="B91" s="23" t="s">
        <v>1655</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f>SUM(AY82:AY90)</f>
        <v>3465974</v>
      </c>
      <c r="AZ91" s="193">
        <f>AY91/E82</f>
        <v>0.9999999105590599</v>
      </c>
      <c r="BA91" s="202"/>
      <c r="BB91" s="211"/>
      <c r="BC91" s="202"/>
    </row>
    <row r="92" spans="1:55" ht="15" customHeight="1" x14ac:dyDescent="0.25">
      <c r="A92" s="422">
        <v>11</v>
      </c>
      <c r="B92" s="494" t="s">
        <v>149</v>
      </c>
      <c r="C92" s="469" t="s">
        <v>150</v>
      </c>
      <c r="D92" s="470" t="s">
        <v>844</v>
      </c>
      <c r="E92" s="420">
        <v>2629754.31</v>
      </c>
      <c r="F92" s="81" t="s">
        <v>146</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96">
        <f>SUM(G92:N92)</f>
        <v>427473</v>
      </c>
      <c r="AZ92" s="207"/>
      <c r="BA92" s="202">
        <v>2</v>
      </c>
      <c r="BB92" s="211">
        <v>399869</v>
      </c>
      <c r="BC92" s="202"/>
    </row>
    <row r="93" spans="1:55" x14ac:dyDescent="0.25">
      <c r="A93" s="423"/>
      <c r="B93" s="494"/>
      <c r="C93" s="469"/>
      <c r="D93" s="470"/>
      <c r="E93" s="420"/>
      <c r="F93" s="46" t="s">
        <v>124</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6">
        <f t="shared" ref="AY93:AY100" si="1">SUM(G93:N93)</f>
        <v>147485</v>
      </c>
      <c r="AZ93" s="207"/>
      <c r="BA93" s="202">
        <v>10</v>
      </c>
      <c r="BB93" s="211">
        <v>130000</v>
      </c>
      <c r="BC93" s="202"/>
    </row>
    <row r="94" spans="1:55" x14ac:dyDescent="0.25">
      <c r="A94" s="423"/>
      <c r="B94" s="494"/>
      <c r="C94" s="469"/>
      <c r="D94" s="470"/>
      <c r="E94" s="420"/>
      <c r="F94" s="46" t="s">
        <v>147</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6">
        <f t="shared" si="1"/>
        <v>189084</v>
      </c>
      <c r="AZ94" s="207"/>
      <c r="BA94" s="202">
        <v>6</v>
      </c>
      <c r="BB94" s="211">
        <v>180000</v>
      </c>
      <c r="BC94" s="202"/>
    </row>
    <row r="95" spans="1:55" x14ac:dyDescent="0.25">
      <c r="A95" s="423"/>
      <c r="B95" s="494"/>
      <c r="C95" s="469"/>
      <c r="D95" s="470"/>
      <c r="E95" s="420"/>
      <c r="F95" s="46" t="s">
        <v>148</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6">
        <f t="shared" si="1"/>
        <v>252121</v>
      </c>
      <c r="AZ95" s="207"/>
      <c r="BA95" s="202">
        <v>2</v>
      </c>
      <c r="BB95" s="211">
        <v>243270</v>
      </c>
      <c r="BC95" s="202"/>
    </row>
    <row r="96" spans="1:55" x14ac:dyDescent="0.25">
      <c r="A96" s="423"/>
      <c r="B96" s="494"/>
      <c r="C96" s="469"/>
      <c r="D96" s="470"/>
      <c r="E96" s="420"/>
      <c r="F96" s="46" t="s">
        <v>151</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6">
        <f t="shared" si="1"/>
        <v>189091</v>
      </c>
      <c r="AZ96" s="207"/>
      <c r="BA96" s="202">
        <v>4</v>
      </c>
      <c r="BB96" s="211">
        <v>180000</v>
      </c>
      <c r="BC96" s="202"/>
    </row>
    <row r="97" spans="1:55" x14ac:dyDescent="0.25">
      <c r="A97" s="423"/>
      <c r="B97" s="494"/>
      <c r="C97" s="469"/>
      <c r="D97" s="470"/>
      <c r="E97" s="420"/>
      <c r="F97" s="46" t="s">
        <v>152</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6">
        <f t="shared" si="1"/>
        <v>63047</v>
      </c>
      <c r="AZ97" s="207"/>
      <c r="BA97" s="202"/>
      <c r="BB97" s="211"/>
      <c r="BC97" s="202"/>
    </row>
    <row r="98" spans="1:55" x14ac:dyDescent="0.25">
      <c r="A98" s="423"/>
      <c r="B98" s="494"/>
      <c r="C98" s="469"/>
      <c r="D98" s="470"/>
      <c r="E98" s="420"/>
      <c r="F98" s="46" t="s">
        <v>153</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6">
        <f t="shared" si="1"/>
        <v>189091</v>
      </c>
      <c r="AZ98" s="207"/>
      <c r="BA98" s="202"/>
      <c r="BB98" s="211"/>
      <c r="BC98" s="202"/>
    </row>
    <row r="99" spans="1:55" x14ac:dyDescent="0.25">
      <c r="A99" s="423"/>
      <c r="B99" s="494"/>
      <c r="C99" s="469"/>
      <c r="D99" s="470"/>
      <c r="E99" s="420"/>
      <c r="F99" s="46" t="s">
        <v>154</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6">
        <f t="shared" si="1"/>
        <v>37818</v>
      </c>
      <c r="AZ99" s="207"/>
      <c r="BA99" s="202"/>
      <c r="BB99" s="211"/>
      <c r="BC99" s="202"/>
    </row>
    <row r="100" spans="1:55" x14ac:dyDescent="0.25">
      <c r="A100" s="424"/>
      <c r="B100" s="494"/>
      <c r="C100" s="469"/>
      <c r="D100" s="470"/>
      <c r="E100" s="420"/>
      <c r="F100" s="46" t="s">
        <v>155</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6">
        <f t="shared" si="1"/>
        <v>1134544</v>
      </c>
      <c r="AZ100" s="207"/>
      <c r="BA100" s="202">
        <v>15</v>
      </c>
      <c r="BB100" s="211">
        <v>896594</v>
      </c>
      <c r="BC100" s="202"/>
    </row>
    <row r="101" spans="1:55" x14ac:dyDescent="0.25">
      <c r="A101" s="69"/>
      <c r="B101" s="23" t="s">
        <v>1655</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f>SUM(AY92:AY100)</f>
        <v>2629754</v>
      </c>
      <c r="AZ101" s="193">
        <f>AY101/E92</f>
        <v>0.99999988211826529</v>
      </c>
      <c r="BA101" s="202"/>
      <c r="BB101" s="211"/>
      <c r="BC101" s="202"/>
    </row>
    <row r="102" spans="1:55" ht="15" customHeight="1" x14ac:dyDescent="0.25">
      <c r="A102" s="336">
        <v>12</v>
      </c>
      <c r="B102" s="362" t="s">
        <v>159</v>
      </c>
      <c r="C102" s="349" t="s">
        <v>160</v>
      </c>
      <c r="D102" s="372" t="s">
        <v>845</v>
      </c>
      <c r="E102" s="425">
        <v>2140792.92</v>
      </c>
      <c r="F102" s="46" t="s">
        <v>156</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6">
        <v>151106</v>
      </c>
      <c r="AZ102" s="192"/>
      <c r="BA102" s="202">
        <v>1</v>
      </c>
      <c r="BB102" s="211">
        <v>99996</v>
      </c>
      <c r="BC102" s="202"/>
    </row>
    <row r="103" spans="1:55" x14ac:dyDescent="0.25">
      <c r="A103" s="337"/>
      <c r="B103" s="363"/>
      <c r="C103" s="350"/>
      <c r="D103" s="381"/>
      <c r="E103" s="426"/>
      <c r="F103" s="46" t="s">
        <v>157</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6">
        <v>160976.88</v>
      </c>
      <c r="AZ103" s="192"/>
      <c r="BA103" s="202">
        <v>2</v>
      </c>
      <c r="BB103" s="211">
        <v>40000</v>
      </c>
      <c r="BC103" s="202"/>
    </row>
    <row r="104" spans="1:55" x14ac:dyDescent="0.25">
      <c r="A104" s="337"/>
      <c r="B104" s="363"/>
      <c r="C104" s="350"/>
      <c r="D104" s="381"/>
      <c r="E104" s="426"/>
      <c r="F104" s="46" t="s">
        <v>158</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6">
        <v>168000</v>
      </c>
      <c r="AZ104" s="192"/>
      <c r="BA104" s="202">
        <v>6</v>
      </c>
      <c r="BB104" s="211">
        <v>168000</v>
      </c>
      <c r="BC104" s="202"/>
    </row>
    <row r="105" spans="1:55" x14ac:dyDescent="0.25">
      <c r="A105" s="337"/>
      <c r="B105" s="363"/>
      <c r="C105" s="350"/>
      <c r="D105" s="381"/>
      <c r="E105" s="426"/>
      <c r="F105" s="46" t="s">
        <v>161</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6">
        <v>555310.04</v>
      </c>
      <c r="AZ105" s="192"/>
      <c r="BA105" s="202">
        <v>3</v>
      </c>
      <c r="BB105" s="211">
        <v>331863.7</v>
      </c>
      <c r="BC105" s="202"/>
    </row>
    <row r="106" spans="1:55" x14ac:dyDescent="0.25">
      <c r="A106" s="337"/>
      <c r="B106" s="363"/>
      <c r="C106" s="350"/>
      <c r="D106" s="381"/>
      <c r="E106" s="426"/>
      <c r="F106" s="46" t="s">
        <v>162</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6">
        <v>370000</v>
      </c>
      <c r="AZ106" s="192"/>
      <c r="BA106" s="202"/>
      <c r="BB106" s="211"/>
      <c r="BC106" s="202"/>
    </row>
    <row r="107" spans="1:55" x14ac:dyDescent="0.25">
      <c r="A107" s="341"/>
      <c r="B107" s="364"/>
      <c r="C107" s="351"/>
      <c r="D107" s="393"/>
      <c r="E107" s="427"/>
      <c r="F107" s="46" t="s">
        <v>163</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6">
        <v>24000</v>
      </c>
      <c r="AZ107" s="192"/>
      <c r="BA107" s="202"/>
      <c r="BB107" s="211"/>
      <c r="BC107" s="202"/>
    </row>
    <row r="108" spans="1:55" x14ac:dyDescent="0.25">
      <c r="A108" s="209"/>
      <c r="B108" s="253"/>
      <c r="C108" s="221"/>
      <c r="D108" s="219"/>
      <c r="E108" s="304"/>
      <c r="F108" s="136" t="s">
        <v>1408</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6">
        <v>320000</v>
      </c>
      <c r="AZ108" s="192"/>
      <c r="BA108" s="202"/>
      <c r="BB108" s="211"/>
      <c r="BC108" s="202"/>
    </row>
    <row r="109" spans="1:55" x14ac:dyDescent="0.25">
      <c r="A109" s="209"/>
      <c r="B109" s="253"/>
      <c r="C109" s="221"/>
      <c r="D109" s="219"/>
      <c r="E109" s="304"/>
      <c r="F109" s="136" t="s">
        <v>1409</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6">
        <v>320000</v>
      </c>
      <c r="AZ109" s="192"/>
      <c r="BA109" s="202"/>
      <c r="BB109" s="211"/>
      <c r="BC109" s="202"/>
    </row>
    <row r="110" spans="1:55" x14ac:dyDescent="0.25">
      <c r="A110" s="209"/>
      <c r="B110" s="253"/>
      <c r="C110" s="221"/>
      <c r="D110" s="219"/>
      <c r="E110" s="304"/>
      <c r="F110" s="136" t="s">
        <v>218</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6">
        <v>25400</v>
      </c>
      <c r="AZ110" s="192"/>
      <c r="BA110" s="202"/>
      <c r="BB110" s="211"/>
      <c r="BC110" s="202"/>
    </row>
    <row r="111" spans="1:55" x14ac:dyDescent="0.25">
      <c r="A111" s="209"/>
      <c r="B111" s="253"/>
      <c r="C111" s="221"/>
      <c r="D111" s="219"/>
      <c r="E111" s="304"/>
      <c r="F111" s="136" t="s">
        <v>231</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6">
        <v>22000</v>
      </c>
      <c r="AZ111" s="192"/>
      <c r="BA111" s="202"/>
      <c r="BB111" s="211"/>
      <c r="BC111" s="202"/>
    </row>
    <row r="112" spans="1:55" x14ac:dyDescent="0.25">
      <c r="A112" s="209"/>
      <c r="B112" s="253"/>
      <c r="C112" s="221"/>
      <c r="D112" s="219"/>
      <c r="E112" s="304"/>
      <c r="F112" s="136" t="s">
        <v>217</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6">
        <v>24000</v>
      </c>
      <c r="AZ112" s="192"/>
      <c r="BA112" s="202"/>
      <c r="BB112" s="211"/>
      <c r="BC112" s="202"/>
    </row>
    <row r="113" spans="1:55" x14ac:dyDescent="0.25">
      <c r="A113" s="69"/>
      <c r="B113" s="23" t="s">
        <v>1655</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f>SUM(AY102:AY112)</f>
        <v>2140792.92</v>
      </c>
      <c r="AZ113" s="193">
        <f>AY113/E102</f>
        <v>1</v>
      </c>
      <c r="BA113" s="202"/>
      <c r="BB113" s="211"/>
      <c r="BC113" s="202"/>
    </row>
    <row r="114" spans="1:55" ht="15" customHeight="1" x14ac:dyDescent="0.25">
      <c r="A114" s="336">
        <v>13</v>
      </c>
      <c r="B114" s="362" t="s">
        <v>167</v>
      </c>
      <c r="C114" s="349" t="s">
        <v>168</v>
      </c>
      <c r="D114" s="372" t="s">
        <v>846</v>
      </c>
      <c r="E114" s="442">
        <v>2340503.31</v>
      </c>
      <c r="F114" s="84" t="s">
        <v>164</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v>396081.31</v>
      </c>
      <c r="AZ114" s="207"/>
      <c r="BA114" s="202">
        <v>2</v>
      </c>
      <c r="BB114" s="211">
        <v>345568</v>
      </c>
      <c r="BC114" s="202"/>
    </row>
    <row r="115" spans="1:55" x14ac:dyDescent="0.25">
      <c r="A115" s="337"/>
      <c r="B115" s="363"/>
      <c r="C115" s="350"/>
      <c r="D115" s="381"/>
      <c r="E115" s="443"/>
      <c r="F115" s="84" t="s">
        <v>165</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v>310000</v>
      </c>
      <c r="AZ115" s="207"/>
      <c r="BA115" s="202">
        <v>7</v>
      </c>
      <c r="BB115" s="211">
        <v>290000</v>
      </c>
      <c r="BC115" s="202"/>
    </row>
    <row r="116" spans="1:55" x14ac:dyDescent="0.25">
      <c r="A116" s="337"/>
      <c r="B116" s="363"/>
      <c r="C116" s="350"/>
      <c r="D116" s="381"/>
      <c r="E116" s="443"/>
      <c r="F116" s="84" t="s">
        <v>166</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v>350000</v>
      </c>
      <c r="AZ116" s="207"/>
      <c r="BA116" s="202">
        <v>7</v>
      </c>
      <c r="BB116" s="211">
        <v>350000</v>
      </c>
      <c r="BC116" s="202"/>
    </row>
    <row r="117" spans="1:55" x14ac:dyDescent="0.25">
      <c r="A117" s="337"/>
      <c r="B117" s="363"/>
      <c r="C117" s="350"/>
      <c r="D117" s="381"/>
      <c r="E117" s="443"/>
      <c r="F117" s="84" t="s">
        <v>169</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v>200000</v>
      </c>
      <c r="AZ117" s="207"/>
      <c r="BA117" s="202">
        <v>1</v>
      </c>
      <c r="BB117" s="211">
        <v>149992</v>
      </c>
      <c r="BC117" s="202"/>
    </row>
    <row r="118" spans="1:55" x14ac:dyDescent="0.25">
      <c r="A118" s="337"/>
      <c r="B118" s="363"/>
      <c r="C118" s="350"/>
      <c r="D118" s="381"/>
      <c r="E118" s="443"/>
      <c r="F118" s="84" t="s">
        <v>169</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v>13058</v>
      </c>
      <c r="AZ118" s="207"/>
      <c r="BA118" s="202"/>
      <c r="BB118" s="211"/>
      <c r="BC118" s="202"/>
    </row>
    <row r="119" spans="1:55" x14ac:dyDescent="0.25">
      <c r="A119" s="337"/>
      <c r="B119" s="363"/>
      <c r="C119" s="350"/>
      <c r="D119" s="381"/>
      <c r="E119" s="443"/>
      <c r="F119" s="84" t="s">
        <v>170</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v>470000</v>
      </c>
      <c r="AZ119" s="207"/>
      <c r="BA119" s="202">
        <v>7</v>
      </c>
      <c r="BB119" s="211">
        <v>398706</v>
      </c>
      <c r="BC119" s="202"/>
    </row>
    <row r="120" spans="1:55" x14ac:dyDescent="0.25">
      <c r="A120" s="337"/>
      <c r="B120" s="363"/>
      <c r="C120" s="350"/>
      <c r="D120" s="381"/>
      <c r="E120" s="443"/>
      <c r="F120" s="84" t="s">
        <v>171</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v>330000</v>
      </c>
      <c r="AZ120" s="207"/>
      <c r="BA120" s="202">
        <v>2</v>
      </c>
      <c r="BB120" s="211">
        <v>119951</v>
      </c>
      <c r="BC120" s="202"/>
    </row>
    <row r="121" spans="1:55" x14ac:dyDescent="0.25">
      <c r="A121" s="341"/>
      <c r="B121" s="364"/>
      <c r="C121" s="351"/>
      <c r="D121" s="393"/>
      <c r="E121" s="444"/>
      <c r="F121" s="84" t="s">
        <v>172</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v>271364</v>
      </c>
      <c r="AZ121" s="207"/>
      <c r="BA121" s="202"/>
      <c r="BB121" s="211"/>
      <c r="BC121" s="202"/>
    </row>
    <row r="122" spans="1:55" x14ac:dyDescent="0.25">
      <c r="A122" s="69"/>
      <c r="B122" s="23" t="s">
        <v>1655</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f>SUM(AY114:AY121)</f>
        <v>2340503.31</v>
      </c>
      <c r="AZ122" s="193">
        <f>AY122/E114</f>
        <v>1</v>
      </c>
      <c r="BA122" s="202"/>
      <c r="BB122" s="211"/>
      <c r="BC122" s="202"/>
    </row>
    <row r="123" spans="1:55" ht="15" customHeight="1" x14ac:dyDescent="0.25">
      <c r="A123" s="336">
        <v>14</v>
      </c>
      <c r="B123" s="355" t="s">
        <v>174</v>
      </c>
      <c r="C123" s="400" t="s">
        <v>175</v>
      </c>
      <c r="D123" s="372" t="s">
        <v>1001</v>
      </c>
      <c r="E123" s="464">
        <v>1709042.4300000002</v>
      </c>
      <c r="F123" s="87" t="s">
        <v>135</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v>542598.78</v>
      </c>
      <c r="AZ123" s="207"/>
      <c r="BA123" s="202">
        <v>6</v>
      </c>
      <c r="BB123" s="211">
        <v>490349</v>
      </c>
      <c r="BC123" s="202"/>
    </row>
    <row r="124" spans="1:55" x14ac:dyDescent="0.25">
      <c r="A124" s="337"/>
      <c r="B124" s="356"/>
      <c r="C124" s="404"/>
      <c r="D124" s="471"/>
      <c r="E124" s="465"/>
      <c r="F124" s="87" t="s">
        <v>148</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v>146648.32000000001</v>
      </c>
      <c r="AZ124" s="207"/>
      <c r="BA124" s="202">
        <v>1</v>
      </c>
      <c r="BB124" s="211">
        <v>99851</v>
      </c>
      <c r="BC124" s="202"/>
    </row>
    <row r="125" spans="1:55" x14ac:dyDescent="0.25">
      <c r="A125" s="337"/>
      <c r="B125" s="356"/>
      <c r="C125" s="404"/>
      <c r="D125" s="471"/>
      <c r="E125" s="465"/>
      <c r="F125" s="87" t="s">
        <v>126</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v>689247.09</v>
      </c>
      <c r="AZ125" s="207"/>
      <c r="BA125" s="202">
        <v>12</v>
      </c>
      <c r="BB125" s="211">
        <v>623619.86</v>
      </c>
      <c r="BC125" s="202"/>
    </row>
    <row r="126" spans="1:55" x14ac:dyDescent="0.25">
      <c r="A126" s="337"/>
      <c r="B126" s="356"/>
      <c r="C126" s="404"/>
      <c r="D126" s="471"/>
      <c r="E126" s="465"/>
      <c r="F126" s="87" t="s">
        <v>176</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v>88578.52</v>
      </c>
      <c r="AZ126" s="207"/>
      <c r="BA126" s="202"/>
      <c r="BB126" s="211"/>
      <c r="BC126" s="202"/>
    </row>
    <row r="127" spans="1:55" x14ac:dyDescent="0.25">
      <c r="A127" s="337"/>
      <c r="B127" s="356"/>
      <c r="C127" s="404"/>
      <c r="D127" s="471"/>
      <c r="E127" s="465"/>
      <c r="F127" s="87" t="s">
        <v>176</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207"/>
      <c r="BA127" s="202"/>
      <c r="BB127" s="211"/>
      <c r="BC127" s="202"/>
    </row>
    <row r="128" spans="1:55" x14ac:dyDescent="0.25">
      <c r="A128" s="341"/>
      <c r="B128" s="357"/>
      <c r="C128" s="405"/>
      <c r="D128" s="472"/>
      <c r="E128" s="466"/>
      <c r="F128" s="87" t="s">
        <v>153</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v>36662.080000000002</v>
      </c>
      <c r="AZ128" s="207"/>
      <c r="BA128" s="202"/>
      <c r="BB128" s="211"/>
      <c r="BC128" s="202"/>
    </row>
    <row r="129" spans="1:55" x14ac:dyDescent="0.25">
      <c r="A129" s="209"/>
      <c r="B129" s="225"/>
      <c r="C129" s="229"/>
      <c r="D129" s="230"/>
      <c r="E129" s="231"/>
      <c r="F129" s="232" t="s">
        <v>182</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v>175977.98</v>
      </c>
      <c r="AZ129" s="207"/>
      <c r="BA129" s="202">
        <v>4</v>
      </c>
      <c r="BB129" s="211">
        <v>170000</v>
      </c>
      <c r="BC129" s="202"/>
    </row>
    <row r="130" spans="1:55" x14ac:dyDescent="0.25">
      <c r="A130" s="209"/>
      <c r="B130" s="225"/>
      <c r="C130" s="229"/>
      <c r="D130" s="230"/>
      <c r="E130" s="231"/>
      <c r="F130" s="232" t="s">
        <v>173</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v>29329.66</v>
      </c>
      <c r="AZ130" s="207"/>
      <c r="BA130" s="202"/>
      <c r="BB130" s="211"/>
      <c r="BC130" s="202"/>
    </row>
    <row r="131" spans="1:55" x14ac:dyDescent="0.25">
      <c r="A131" s="69"/>
      <c r="B131" s="23" t="s">
        <v>1655</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f>SUM(AY123:AY130)</f>
        <v>1709042.43</v>
      </c>
      <c r="AZ131" s="193">
        <f>AY131/E123</f>
        <v>0.99999999999999989</v>
      </c>
      <c r="BA131" s="202"/>
      <c r="BB131" s="211"/>
      <c r="BC131" s="202"/>
    </row>
    <row r="132" spans="1:55" x14ac:dyDescent="0.25">
      <c r="A132" s="336">
        <v>15</v>
      </c>
      <c r="B132" s="355" t="s">
        <v>178</v>
      </c>
      <c r="C132" s="400" t="s">
        <v>179</v>
      </c>
      <c r="D132" s="372" t="s">
        <v>847</v>
      </c>
      <c r="E132" s="464">
        <v>1700211.31</v>
      </c>
      <c r="F132" s="87" t="s">
        <v>151</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6">
        <v>220782</v>
      </c>
      <c r="AZ132" s="207"/>
      <c r="BA132" s="202">
        <v>9</v>
      </c>
      <c r="BB132" s="211">
        <v>380000</v>
      </c>
      <c r="BC132" s="202"/>
    </row>
    <row r="133" spans="1:55" x14ac:dyDescent="0.25">
      <c r="A133" s="337"/>
      <c r="B133" s="356"/>
      <c r="C133" s="404"/>
      <c r="D133" s="471"/>
      <c r="E133" s="465"/>
      <c r="F133" s="87" t="s">
        <v>124</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6">
        <v>88297</v>
      </c>
      <c r="AZ133" s="207"/>
      <c r="BA133" s="202">
        <v>1</v>
      </c>
      <c r="BB133" s="211">
        <v>88297</v>
      </c>
      <c r="BC133" s="202"/>
    </row>
    <row r="134" spans="1:55" x14ac:dyDescent="0.25">
      <c r="A134" s="337"/>
      <c r="B134" s="356"/>
      <c r="C134" s="404"/>
      <c r="D134" s="471"/>
      <c r="E134" s="465"/>
      <c r="F134" s="87" t="s">
        <v>180</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6">
        <v>220782</v>
      </c>
      <c r="AZ134" s="207"/>
      <c r="BA134" s="202">
        <v>4</v>
      </c>
      <c r="BB134" s="211">
        <v>218936</v>
      </c>
      <c r="BC134" s="202"/>
    </row>
    <row r="135" spans="1:55" x14ac:dyDescent="0.25">
      <c r="A135" s="337"/>
      <c r="B135" s="356"/>
      <c r="C135" s="404"/>
      <c r="D135" s="471"/>
      <c r="E135" s="465"/>
      <c r="F135" s="87" t="s">
        <v>177</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6">
        <v>103026</v>
      </c>
      <c r="AZ135" s="207"/>
      <c r="BA135" s="202"/>
      <c r="BB135" s="211"/>
      <c r="BC135" s="202"/>
    </row>
    <row r="136" spans="1:55" x14ac:dyDescent="0.25">
      <c r="A136" s="337"/>
      <c r="B136" s="356"/>
      <c r="C136" s="404"/>
      <c r="D136" s="471"/>
      <c r="E136" s="465"/>
      <c r="F136" s="87" t="s">
        <v>186</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6">
        <v>58892</v>
      </c>
      <c r="AZ136" s="207"/>
      <c r="BA136" s="202"/>
      <c r="BB136" s="211"/>
      <c r="BC136" s="202"/>
    </row>
    <row r="137" spans="1:55" x14ac:dyDescent="0.25">
      <c r="A137" s="337"/>
      <c r="B137" s="356"/>
      <c r="C137" s="404"/>
      <c r="D137" s="471"/>
      <c r="E137" s="465"/>
      <c r="F137" s="87" t="s">
        <v>147</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6">
        <v>294349</v>
      </c>
      <c r="AZ137" s="207"/>
      <c r="BA137" s="202">
        <v>6</v>
      </c>
      <c r="BB137" s="211">
        <v>240000</v>
      </c>
      <c r="BC137" s="202"/>
    </row>
    <row r="138" spans="1:55" x14ac:dyDescent="0.25">
      <c r="A138" s="341"/>
      <c r="B138" s="357"/>
      <c r="C138" s="405"/>
      <c r="D138" s="472"/>
      <c r="E138" s="466"/>
      <c r="F138" s="87" t="s">
        <v>313</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6">
        <v>434416</v>
      </c>
      <c r="AZ138" s="207"/>
      <c r="BA138" s="202">
        <v>7</v>
      </c>
      <c r="BB138" s="211">
        <v>433798</v>
      </c>
      <c r="BC138" s="202"/>
    </row>
    <row r="139" spans="1:55" x14ac:dyDescent="0.25">
      <c r="A139" s="209"/>
      <c r="B139" s="225"/>
      <c r="C139" s="229"/>
      <c r="D139" s="230"/>
      <c r="E139" s="231"/>
      <c r="F139" s="232" t="s">
        <v>154</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6">
        <v>279659</v>
      </c>
      <c r="AZ139" s="207"/>
      <c r="BA139" s="202">
        <v>3</v>
      </c>
      <c r="BB139" s="211">
        <v>128857</v>
      </c>
      <c r="BC139" s="202"/>
    </row>
    <row r="140" spans="1:55" x14ac:dyDescent="0.25">
      <c r="A140" s="69"/>
      <c r="B140" s="23" t="s">
        <v>1655</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f>SUM(AY132:AY139)</f>
        <v>1700203</v>
      </c>
      <c r="AZ140" s="193">
        <f>AY140/E132</f>
        <v>0.99999511237223793</v>
      </c>
      <c r="BA140" s="202"/>
      <c r="BB140" s="211"/>
      <c r="BC140" s="202"/>
    </row>
    <row r="141" spans="1:55" ht="15" customHeight="1" x14ac:dyDescent="0.25">
      <c r="A141" s="336">
        <v>16</v>
      </c>
      <c r="B141" s="362" t="s">
        <v>183</v>
      </c>
      <c r="C141" s="349" t="s">
        <v>184</v>
      </c>
      <c r="D141" s="372" t="s">
        <v>848</v>
      </c>
      <c r="E141" s="425">
        <v>2059883.31</v>
      </c>
      <c r="F141" s="46" t="s">
        <v>181</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6">
        <v>189225</v>
      </c>
      <c r="AZ141" s="207"/>
      <c r="BA141" s="202">
        <v>2</v>
      </c>
      <c r="BB141" s="211">
        <v>376224</v>
      </c>
      <c r="BC141" s="202" t="s">
        <v>1489</v>
      </c>
    </row>
    <row r="142" spans="1:55" ht="15" customHeight="1" x14ac:dyDescent="0.25">
      <c r="A142" s="337"/>
      <c r="B142" s="363"/>
      <c r="C142" s="350"/>
      <c r="D142" s="381"/>
      <c r="E142" s="426"/>
      <c r="F142" s="46" t="s">
        <v>146</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6">
        <v>100000</v>
      </c>
      <c r="AZ142" s="207"/>
      <c r="BA142" s="202">
        <v>1</v>
      </c>
      <c r="BB142" s="211">
        <v>99960</v>
      </c>
      <c r="BC142" s="202"/>
    </row>
    <row r="143" spans="1:55" x14ac:dyDescent="0.25">
      <c r="A143" s="337"/>
      <c r="B143" s="363"/>
      <c r="C143" s="350"/>
      <c r="D143" s="381"/>
      <c r="E143" s="426"/>
      <c r="F143" s="46" t="s">
        <v>182</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6">
        <v>200000</v>
      </c>
      <c r="AZ143" s="207"/>
      <c r="BA143" s="202">
        <v>6</v>
      </c>
      <c r="BB143" s="211">
        <v>240000</v>
      </c>
      <c r="BC143" s="202" t="s">
        <v>38</v>
      </c>
    </row>
    <row r="144" spans="1:55" ht="13.5" customHeight="1" x14ac:dyDescent="0.25">
      <c r="A144" s="337"/>
      <c r="B144" s="363"/>
      <c r="C144" s="350"/>
      <c r="D144" s="381"/>
      <c r="E144" s="426"/>
      <c r="F144" s="46" t="s">
        <v>177</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6">
        <v>0</v>
      </c>
      <c r="AZ144" s="207"/>
      <c r="BA144" s="202"/>
      <c r="BB144" s="211"/>
      <c r="BC144" s="202" t="s">
        <v>1363</v>
      </c>
    </row>
    <row r="145" spans="1:55" ht="13.5" customHeight="1" x14ac:dyDescent="0.25">
      <c r="A145" s="337"/>
      <c r="B145" s="363"/>
      <c r="C145" s="350"/>
      <c r="D145" s="381"/>
      <c r="E145" s="426"/>
      <c r="F145" s="46" t="s">
        <v>135</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6">
        <v>50000</v>
      </c>
      <c r="AZ145" s="207"/>
      <c r="BA145" s="202"/>
      <c r="BB145" s="211"/>
      <c r="BC145" s="202"/>
    </row>
    <row r="146" spans="1:55" x14ac:dyDescent="0.25">
      <c r="A146" s="337"/>
      <c r="B146" s="363"/>
      <c r="C146" s="350"/>
      <c r="D146" s="381"/>
      <c r="E146" s="426"/>
      <c r="F146" s="46" t="s">
        <v>151</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6">
        <v>590000</v>
      </c>
      <c r="AZ146" s="207"/>
      <c r="BA146" s="202"/>
      <c r="BB146" s="211"/>
      <c r="BC146" s="202"/>
    </row>
    <row r="147" spans="1:55" x14ac:dyDescent="0.25">
      <c r="A147" s="337"/>
      <c r="B147" s="363"/>
      <c r="C147" s="350"/>
      <c r="D147" s="381"/>
      <c r="E147" s="426"/>
      <c r="F147" s="46" t="s">
        <v>208</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6">
        <v>100000</v>
      </c>
      <c r="AZ147" s="207"/>
      <c r="BA147" s="202">
        <v>11</v>
      </c>
      <c r="BB147" s="211">
        <v>590000</v>
      </c>
      <c r="BC147" s="202"/>
    </row>
    <row r="148" spans="1:55" x14ac:dyDescent="0.25">
      <c r="A148" s="337"/>
      <c r="B148" s="363"/>
      <c r="C148" s="350"/>
      <c r="D148" s="381"/>
      <c r="E148" s="426"/>
      <c r="F148" s="46" t="s">
        <v>154</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6">
        <v>630658</v>
      </c>
      <c r="AZ148" s="207"/>
      <c r="BA148" s="202"/>
      <c r="BB148" s="211"/>
      <c r="BC148" s="202"/>
    </row>
    <row r="149" spans="1:55" x14ac:dyDescent="0.25">
      <c r="A149" s="337"/>
      <c r="B149" s="363"/>
      <c r="C149" s="350"/>
      <c r="D149" s="381"/>
      <c r="E149" s="426"/>
      <c r="F149" s="46" t="s">
        <v>155</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6">
        <v>100000</v>
      </c>
      <c r="AZ149" s="207"/>
      <c r="BA149" s="202">
        <v>11</v>
      </c>
      <c r="BB149" s="211">
        <v>628861.06000000006</v>
      </c>
      <c r="BC149" s="202"/>
    </row>
    <row r="150" spans="1:55" x14ac:dyDescent="0.25">
      <c r="A150" s="341"/>
      <c r="B150" s="364"/>
      <c r="C150" s="351"/>
      <c r="D150" s="393"/>
      <c r="E150" s="427"/>
      <c r="F150" s="46" t="s">
        <v>304</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6">
        <v>100000</v>
      </c>
      <c r="AZ150" s="207"/>
      <c r="BA150" s="202">
        <v>1</v>
      </c>
      <c r="BB150" s="211">
        <v>50000</v>
      </c>
      <c r="BC150" s="202"/>
    </row>
    <row r="151" spans="1:55" x14ac:dyDescent="0.25">
      <c r="A151" s="69"/>
      <c r="B151" s="32" t="s">
        <v>1655</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f>SUM(AY141:AY150)</f>
        <v>2059883</v>
      </c>
      <c r="AZ151" s="193">
        <f>AY151/E141</f>
        <v>0.99999984950603826</v>
      </c>
      <c r="BA151" s="202"/>
      <c r="BB151" s="211"/>
      <c r="BC151" s="202"/>
    </row>
    <row r="152" spans="1:55" ht="15" customHeight="1" x14ac:dyDescent="0.25">
      <c r="A152" s="336">
        <v>17</v>
      </c>
      <c r="B152" s="362" t="s">
        <v>190</v>
      </c>
      <c r="C152" s="349" t="s">
        <v>191</v>
      </c>
      <c r="D152" s="372" t="s">
        <v>849</v>
      </c>
      <c r="E152" s="425">
        <v>2914307.31</v>
      </c>
      <c r="F152" s="46" t="s">
        <v>187</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v>440000</v>
      </c>
      <c r="AZ152" s="207"/>
      <c r="BA152" s="202">
        <v>12</v>
      </c>
      <c r="BB152" s="211">
        <v>430000</v>
      </c>
      <c r="BC152" s="202"/>
    </row>
    <row r="153" spans="1:55" ht="15" customHeight="1" x14ac:dyDescent="0.25">
      <c r="A153" s="337"/>
      <c r="B153" s="363"/>
      <c r="C153" s="350"/>
      <c r="D153" s="350"/>
      <c r="E153" s="426"/>
      <c r="F153" s="46" t="s">
        <v>188</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v>222655</v>
      </c>
      <c r="AZ153" s="207"/>
      <c r="BA153" s="202">
        <v>1</v>
      </c>
      <c r="BB153" s="211">
        <v>189453</v>
      </c>
      <c r="BC153" s="202"/>
    </row>
    <row r="154" spans="1:55" x14ac:dyDescent="0.25">
      <c r="A154" s="337"/>
      <c r="B154" s="363"/>
      <c r="C154" s="350"/>
      <c r="D154" s="350"/>
      <c r="E154" s="426"/>
      <c r="F154" s="46" t="s">
        <v>189</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v>1000000</v>
      </c>
      <c r="AZ154" s="207"/>
      <c r="BA154" s="202">
        <v>10</v>
      </c>
      <c r="BB154" s="211">
        <v>999202</v>
      </c>
      <c r="BC154" s="202"/>
    </row>
    <row r="155" spans="1:55" x14ac:dyDescent="0.25">
      <c r="A155" s="337"/>
      <c r="B155" s="363"/>
      <c r="C155" s="350"/>
      <c r="D155" s="350"/>
      <c r="E155" s="426"/>
      <c r="F155" s="46" t="s">
        <v>192</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v>420000</v>
      </c>
      <c r="AZ155" s="207"/>
      <c r="BA155" s="202">
        <v>6</v>
      </c>
      <c r="BB155" s="211">
        <v>380000</v>
      </c>
      <c r="BC155" s="202"/>
    </row>
    <row r="156" spans="1:55" x14ac:dyDescent="0.25">
      <c r="A156" s="337"/>
      <c r="B156" s="363"/>
      <c r="C156" s="350"/>
      <c r="D156" s="350"/>
      <c r="E156" s="426"/>
      <c r="F156" s="46" t="s">
        <v>193</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v>200000</v>
      </c>
      <c r="AZ156" s="207"/>
      <c r="BA156" s="202"/>
      <c r="BB156" s="211"/>
      <c r="BC156" s="202"/>
    </row>
    <row r="157" spans="1:55" x14ac:dyDescent="0.25">
      <c r="A157" s="337"/>
      <c r="B157" s="363"/>
      <c r="C157" s="350"/>
      <c r="D157" s="350"/>
      <c r="E157" s="426"/>
      <c r="F157" s="84" t="s">
        <v>194</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v>150000</v>
      </c>
      <c r="AZ157" s="207"/>
      <c r="BA157" s="202"/>
      <c r="BB157" s="211"/>
      <c r="BC157" s="202"/>
    </row>
    <row r="158" spans="1:55" x14ac:dyDescent="0.25">
      <c r="A158" s="341"/>
      <c r="B158" s="364"/>
      <c r="C158" s="351"/>
      <c r="D158" s="351"/>
      <c r="E158" s="427"/>
      <c r="F158" s="46" t="s">
        <v>195</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v>150000</v>
      </c>
      <c r="AZ158" s="207"/>
      <c r="BA158" s="202">
        <v>1</v>
      </c>
      <c r="BB158" s="211">
        <v>49980</v>
      </c>
      <c r="BC158" s="202"/>
    </row>
    <row r="159" spans="1:55" x14ac:dyDescent="0.25">
      <c r="A159" s="209"/>
      <c r="B159" s="253"/>
      <c r="C159" s="221"/>
      <c r="D159" s="277"/>
      <c r="E159" s="218"/>
      <c r="F159" s="136" t="s">
        <v>1313</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v>200000</v>
      </c>
      <c r="AZ159" s="207"/>
      <c r="BA159" s="202"/>
      <c r="BB159" s="211"/>
      <c r="BC159" s="202"/>
    </row>
    <row r="160" spans="1:55" x14ac:dyDescent="0.25">
      <c r="A160" s="209"/>
      <c r="B160" s="253"/>
      <c r="C160" s="221"/>
      <c r="D160" s="277"/>
      <c r="E160" s="218"/>
      <c r="F160" s="136" t="s">
        <v>1314</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v>100000</v>
      </c>
      <c r="AZ160" s="207"/>
      <c r="BA160" s="202"/>
      <c r="BB160" s="211"/>
      <c r="BC160" s="202"/>
    </row>
    <row r="161" spans="1:55" x14ac:dyDescent="0.25">
      <c r="A161" s="209"/>
      <c r="B161" s="253"/>
      <c r="C161" s="221"/>
      <c r="D161" s="277"/>
      <c r="E161" s="218"/>
      <c r="F161" s="136" t="s">
        <v>1315</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v>15599</v>
      </c>
      <c r="AZ161" s="207"/>
      <c r="BA161" s="202"/>
      <c r="BB161" s="211"/>
      <c r="BC161" s="202"/>
    </row>
    <row r="162" spans="1:55" x14ac:dyDescent="0.25">
      <c r="A162" s="209"/>
      <c r="B162" s="253"/>
      <c r="C162" s="221"/>
      <c r="D162" s="277"/>
      <c r="E162" s="218"/>
      <c r="F162" s="136" t="s">
        <v>1316</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v>16053.31</v>
      </c>
      <c r="AZ162" s="207"/>
      <c r="BA162" s="202"/>
      <c r="BB162" s="211"/>
      <c r="BC162" s="202"/>
    </row>
    <row r="163" spans="1:55" x14ac:dyDescent="0.25">
      <c r="A163" s="69"/>
      <c r="B163" s="23" t="s">
        <v>1655</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f>SUM(AY152:AY162)</f>
        <v>2914307.31</v>
      </c>
      <c r="AZ163" s="193">
        <f>AY163/E152</f>
        <v>1</v>
      </c>
      <c r="BA163" s="202"/>
      <c r="BB163" s="211"/>
      <c r="BC163" s="202"/>
    </row>
    <row r="164" spans="1:55" ht="15" customHeight="1" x14ac:dyDescent="0.25">
      <c r="A164" s="336">
        <v>18</v>
      </c>
      <c r="B164" s="345" t="s">
        <v>197</v>
      </c>
      <c r="C164" s="352" t="s">
        <v>198</v>
      </c>
      <c r="D164" s="370" t="s">
        <v>1002</v>
      </c>
      <c r="E164" s="406">
        <v>2273219.4500000002</v>
      </c>
      <c r="F164" s="7" t="s">
        <v>153</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v>1130001.45</v>
      </c>
      <c r="AZ164" s="208"/>
      <c r="BA164" s="202">
        <v>16</v>
      </c>
      <c r="BB164" s="211">
        <v>790916.32</v>
      </c>
      <c r="BC164" s="202" t="s">
        <v>760</v>
      </c>
    </row>
    <row r="165" spans="1:55" x14ac:dyDescent="0.25">
      <c r="A165" s="337"/>
      <c r="B165" s="346"/>
      <c r="C165" s="353"/>
      <c r="D165" s="353"/>
      <c r="E165" s="407"/>
      <c r="F165" s="7" t="s">
        <v>154</v>
      </c>
      <c r="G165" s="137"/>
      <c r="H165" s="138"/>
      <c r="I165" s="138">
        <v>80000</v>
      </c>
      <c r="J165" s="138"/>
      <c r="K165" s="138"/>
      <c r="L165" s="138" t="s">
        <v>1165</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v>80000</v>
      </c>
      <c r="AZ165" s="208"/>
      <c r="BA165" s="202">
        <v>3</v>
      </c>
      <c r="BB165" s="211">
        <v>53256</v>
      </c>
      <c r="BC165" s="202" t="s">
        <v>761</v>
      </c>
    </row>
    <row r="166" spans="1:55" x14ac:dyDescent="0.25">
      <c r="A166" s="337"/>
      <c r="B166" s="346"/>
      <c r="C166" s="353"/>
      <c r="D166" s="353"/>
      <c r="E166" s="407"/>
      <c r="F166" s="7" t="s">
        <v>196</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v>30000</v>
      </c>
      <c r="AZ166" s="208"/>
      <c r="BA166" s="202"/>
      <c r="BB166" s="211"/>
      <c r="BC166" s="202" t="s">
        <v>762</v>
      </c>
    </row>
    <row r="167" spans="1:55" ht="14.25" customHeight="1" x14ac:dyDescent="0.25">
      <c r="A167" s="337"/>
      <c r="B167" s="346"/>
      <c r="C167" s="353"/>
      <c r="D167" s="353"/>
      <c r="E167" s="407"/>
      <c r="F167" s="7" t="s">
        <v>146</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v>298288</v>
      </c>
      <c r="AZ167" s="208"/>
      <c r="BA167" s="202">
        <v>6</v>
      </c>
      <c r="BB167" s="211">
        <v>240799</v>
      </c>
      <c r="BC167" s="202" t="s">
        <v>763</v>
      </c>
    </row>
    <row r="168" spans="1:55" x14ac:dyDescent="0.25">
      <c r="A168" s="337"/>
      <c r="B168" s="346"/>
      <c r="C168" s="353"/>
      <c r="D168" s="353"/>
      <c r="E168" s="407"/>
      <c r="F168" s="7" t="s">
        <v>182</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v>280000</v>
      </c>
      <c r="AZ168" s="208"/>
      <c r="BA168" s="202">
        <v>7</v>
      </c>
      <c r="BB168" s="211">
        <v>280000</v>
      </c>
      <c r="BC168" s="202" t="s">
        <v>760</v>
      </c>
    </row>
    <row r="169" spans="1:55" x14ac:dyDescent="0.25">
      <c r="A169" s="337"/>
      <c r="B169" s="346"/>
      <c r="C169" s="353"/>
      <c r="D169" s="353"/>
      <c r="E169" s="407"/>
      <c r="F169" s="7" t="s">
        <v>135</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v>50000</v>
      </c>
      <c r="AZ169" s="208"/>
      <c r="BA169" s="202">
        <v>1</v>
      </c>
      <c r="BB169" s="211">
        <v>49950</v>
      </c>
      <c r="BC169" s="202" t="s">
        <v>764</v>
      </c>
    </row>
    <row r="170" spans="1:55" x14ac:dyDescent="0.25">
      <c r="A170" s="337"/>
      <c r="B170" s="346"/>
      <c r="C170" s="353"/>
      <c r="D170" s="353"/>
      <c r="E170" s="407"/>
      <c r="F170" s="7" t="s">
        <v>177</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v>28890</v>
      </c>
      <c r="AZ170" s="208"/>
      <c r="BA170" s="202"/>
      <c r="BB170" s="211"/>
      <c r="BC170" s="202" t="s">
        <v>765</v>
      </c>
    </row>
    <row r="171" spans="1:55" x14ac:dyDescent="0.25">
      <c r="A171" s="337"/>
      <c r="B171" s="346"/>
      <c r="C171" s="353"/>
      <c r="D171" s="353"/>
      <c r="E171" s="407"/>
      <c r="F171" s="7" t="s">
        <v>181</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v>349720</v>
      </c>
      <c r="AZ171" s="208"/>
      <c r="BA171" s="202">
        <v>3</v>
      </c>
      <c r="BB171" s="211">
        <v>150000</v>
      </c>
      <c r="BC171" s="202" t="s">
        <v>760</v>
      </c>
    </row>
    <row r="172" spans="1:55" x14ac:dyDescent="0.25">
      <c r="A172" s="341"/>
      <c r="B172" s="347"/>
      <c r="C172" s="354"/>
      <c r="D172" s="354"/>
      <c r="E172" s="408"/>
      <c r="F172" s="7" t="s">
        <v>199</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v>26320</v>
      </c>
      <c r="AZ172" s="208"/>
      <c r="BA172" s="202"/>
      <c r="BB172" s="211"/>
      <c r="BC172" s="202" t="s">
        <v>766</v>
      </c>
    </row>
    <row r="173" spans="1:55" x14ac:dyDescent="0.25">
      <c r="A173" s="69"/>
      <c r="B173" s="32" t="s">
        <v>1655</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f>SUM(AY164:AY172)</f>
        <v>2273219.4500000002</v>
      </c>
      <c r="AZ173" s="193">
        <f>AY173/E164</f>
        <v>1</v>
      </c>
      <c r="BA173" s="202"/>
      <c r="BB173" s="211"/>
      <c r="BC173" s="202"/>
    </row>
    <row r="174" spans="1:55" x14ac:dyDescent="0.25">
      <c r="A174" s="336">
        <v>19</v>
      </c>
      <c r="B174" s="345" t="s">
        <v>1003</v>
      </c>
      <c r="C174" s="352" t="s">
        <v>202</v>
      </c>
      <c r="D174" s="370" t="s">
        <v>1004</v>
      </c>
      <c r="E174" s="406">
        <v>2118380.52</v>
      </c>
      <c r="F174" s="7" t="s">
        <v>200</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v>121070.3</v>
      </c>
      <c r="AZ174" s="207"/>
      <c r="BA174" s="202">
        <v>2</v>
      </c>
      <c r="BB174" s="211">
        <v>65411</v>
      </c>
      <c r="BC174" s="202" t="s">
        <v>767</v>
      </c>
    </row>
    <row r="175" spans="1:55" x14ac:dyDescent="0.25">
      <c r="A175" s="337"/>
      <c r="B175" s="346"/>
      <c r="C175" s="353"/>
      <c r="D175" s="343"/>
      <c r="E175" s="407"/>
      <c r="F175" s="7" t="s">
        <v>201</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v>632256.02</v>
      </c>
      <c r="AZ175" s="207"/>
      <c r="BA175" s="202">
        <v>12</v>
      </c>
      <c r="BB175" s="211">
        <v>576879</v>
      </c>
      <c r="BC175" s="202" t="s">
        <v>768</v>
      </c>
    </row>
    <row r="176" spans="1:55" x14ac:dyDescent="0.25">
      <c r="A176" s="337"/>
      <c r="B176" s="346"/>
      <c r="C176" s="353"/>
      <c r="D176" s="343"/>
      <c r="E176" s="407"/>
      <c r="F176" s="7" t="s">
        <v>203</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v>423746.06</v>
      </c>
      <c r="AZ176" s="207"/>
      <c r="BA176" s="202">
        <v>1</v>
      </c>
      <c r="BB176" s="211">
        <v>33933.06</v>
      </c>
      <c r="BC176" s="202" t="s">
        <v>769</v>
      </c>
    </row>
    <row r="177" spans="1:55" x14ac:dyDescent="0.25">
      <c r="A177" s="337"/>
      <c r="B177" s="346"/>
      <c r="C177" s="353"/>
      <c r="D177" s="343"/>
      <c r="E177" s="407"/>
      <c r="F177" s="7" t="s">
        <v>204</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v>659160.53</v>
      </c>
      <c r="AZ177" s="207"/>
      <c r="BA177" s="202">
        <v>1</v>
      </c>
      <c r="BB177" s="211">
        <v>87372</v>
      </c>
      <c r="BC177" s="202" t="s">
        <v>770</v>
      </c>
    </row>
    <row r="178" spans="1:55" x14ac:dyDescent="0.25">
      <c r="A178" s="337"/>
      <c r="B178" s="346"/>
      <c r="C178" s="353"/>
      <c r="D178" s="343"/>
      <c r="E178" s="407"/>
      <c r="F178" s="7" t="s">
        <v>173</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v>67261.279999999999</v>
      </c>
      <c r="AZ178" s="207"/>
      <c r="BA178" s="202"/>
      <c r="BB178" s="211"/>
      <c r="BC178" s="202" t="s">
        <v>771</v>
      </c>
    </row>
    <row r="179" spans="1:55" x14ac:dyDescent="0.25">
      <c r="A179" s="341"/>
      <c r="B179" s="347"/>
      <c r="C179" s="354"/>
      <c r="D179" s="344"/>
      <c r="E179" s="408"/>
      <c r="F179" s="7" t="s">
        <v>153</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v>53459.26</v>
      </c>
      <c r="AZ179" s="207"/>
      <c r="BA179" s="202">
        <v>2</v>
      </c>
      <c r="BB179" s="211">
        <v>52773.8</v>
      </c>
      <c r="BC179" s="202" t="s">
        <v>772</v>
      </c>
    </row>
    <row r="180" spans="1:55" x14ac:dyDescent="0.25">
      <c r="A180" s="209"/>
      <c r="B180" s="210"/>
      <c r="C180" s="139"/>
      <c r="D180" s="266"/>
      <c r="E180" s="217"/>
      <c r="F180" s="77" t="s">
        <v>182</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v>161427.07</v>
      </c>
      <c r="AZ180" s="207"/>
      <c r="BA180" s="202">
        <v>3</v>
      </c>
      <c r="BB180" s="211">
        <v>120000</v>
      </c>
      <c r="BC180" s="202" t="s">
        <v>773</v>
      </c>
    </row>
    <row r="181" spans="1:55" x14ac:dyDescent="0.25">
      <c r="A181" s="69"/>
      <c r="B181" s="23" t="s">
        <v>1655</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f>SUM(AY174:AY180)</f>
        <v>2118380.52</v>
      </c>
      <c r="AZ181" s="193">
        <f>AY181/E174</f>
        <v>1</v>
      </c>
      <c r="BA181" s="202"/>
      <c r="BB181" s="211"/>
      <c r="BC181" s="202"/>
    </row>
    <row r="182" spans="1:55" x14ac:dyDescent="0.25">
      <c r="A182" s="336">
        <v>20</v>
      </c>
      <c r="B182" s="345" t="s">
        <v>205</v>
      </c>
      <c r="C182" s="352" t="s">
        <v>206</v>
      </c>
      <c r="D182" s="370" t="s">
        <v>1005</v>
      </c>
      <c r="E182" s="406">
        <v>2625590.35</v>
      </c>
      <c r="F182" s="7" t="s">
        <v>176</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v>126112.08</v>
      </c>
      <c r="AZ182" s="207"/>
      <c r="BA182" s="202">
        <v>2</v>
      </c>
      <c r="BB182" s="211">
        <v>119980</v>
      </c>
      <c r="BC182" s="202" t="s">
        <v>1399</v>
      </c>
    </row>
    <row r="183" spans="1:55" x14ac:dyDescent="0.25">
      <c r="A183" s="337"/>
      <c r="B183" s="346"/>
      <c r="C183" s="353"/>
      <c r="D183" s="353"/>
      <c r="E183" s="407"/>
      <c r="F183" s="7" t="s">
        <v>126</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v>882784.53</v>
      </c>
      <c r="AZ183" s="207"/>
      <c r="BA183" s="202">
        <v>14</v>
      </c>
      <c r="BB183" s="211">
        <v>828484</v>
      </c>
      <c r="BC183" s="202" t="s">
        <v>774</v>
      </c>
    </row>
    <row r="184" spans="1:55" x14ac:dyDescent="0.25">
      <c r="A184" s="337"/>
      <c r="B184" s="346"/>
      <c r="C184" s="353"/>
      <c r="D184" s="353"/>
      <c r="E184" s="407"/>
      <c r="F184" s="7" t="s">
        <v>124</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v>385453.51</v>
      </c>
      <c r="AZ184" s="207"/>
      <c r="BA184" s="202">
        <v>5</v>
      </c>
      <c r="BB184" s="211">
        <v>349989</v>
      </c>
      <c r="BC184" s="202" t="s">
        <v>1400</v>
      </c>
    </row>
    <row r="185" spans="1:55" x14ac:dyDescent="0.25">
      <c r="A185" s="337"/>
      <c r="B185" s="346"/>
      <c r="C185" s="353"/>
      <c r="D185" s="353"/>
      <c r="E185" s="407"/>
      <c r="F185" s="7" t="s">
        <v>148</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v>368184.2</v>
      </c>
      <c r="AZ185" s="207"/>
      <c r="BA185" s="202">
        <v>4</v>
      </c>
      <c r="BB185" s="211">
        <v>309833</v>
      </c>
      <c r="BC185" s="202" t="s">
        <v>1401</v>
      </c>
    </row>
    <row r="186" spans="1:55" x14ac:dyDescent="0.25">
      <c r="A186" s="337"/>
      <c r="B186" s="346"/>
      <c r="C186" s="353"/>
      <c r="D186" s="353"/>
      <c r="E186" s="407"/>
      <c r="F186" s="7" t="s">
        <v>173</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v>25222.41</v>
      </c>
      <c r="AZ186" s="207"/>
      <c r="BA186" s="202"/>
      <c r="BB186" s="211"/>
      <c r="BC186" s="202" t="s">
        <v>775</v>
      </c>
    </row>
    <row r="187" spans="1:55" x14ac:dyDescent="0.25">
      <c r="A187" s="341"/>
      <c r="B187" s="347"/>
      <c r="C187" s="354"/>
      <c r="D187" s="354"/>
      <c r="E187" s="408"/>
      <c r="F187" s="7" t="s">
        <v>153</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v>37833.620000000003</v>
      </c>
      <c r="AZ187" s="207"/>
      <c r="BA187" s="202"/>
      <c r="BB187" s="211"/>
      <c r="BC187" s="202" t="s">
        <v>776</v>
      </c>
    </row>
    <row r="188" spans="1:55" x14ac:dyDescent="0.25">
      <c r="A188" s="209"/>
      <c r="B188" s="210"/>
      <c r="C188" s="139"/>
      <c r="D188" s="216"/>
      <c r="E188" s="217"/>
      <c r="F188" s="77" t="s">
        <v>147</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v>800000</v>
      </c>
      <c r="AZ188" s="207"/>
      <c r="BA188" s="202">
        <v>13</v>
      </c>
      <c r="BB188" s="211">
        <v>550000</v>
      </c>
      <c r="BC188" s="202" t="s">
        <v>777</v>
      </c>
    </row>
    <row r="189" spans="1:55" x14ac:dyDescent="0.25">
      <c r="A189" s="69"/>
      <c r="B189" s="23" t="s">
        <v>1655</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f>SUM(AY182:AY188)</f>
        <v>2625590.35</v>
      </c>
      <c r="AZ189" s="193">
        <f>AY189/E182</f>
        <v>1</v>
      </c>
      <c r="BA189" s="202"/>
      <c r="BB189" s="211"/>
      <c r="BC189" s="202"/>
    </row>
    <row r="190" spans="1:55" x14ac:dyDescent="0.25">
      <c r="A190" s="336">
        <v>21</v>
      </c>
      <c r="B190" s="345" t="s">
        <v>209</v>
      </c>
      <c r="C190" s="10"/>
      <c r="D190" s="370" t="s">
        <v>987</v>
      </c>
      <c r="E190" s="180"/>
      <c r="F190" s="7" t="s">
        <v>207</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v>0</v>
      </c>
      <c r="AZ190" s="192"/>
      <c r="BA190" s="202">
        <v>1</v>
      </c>
      <c r="BB190" s="211">
        <v>25600</v>
      </c>
      <c r="BC190" s="202" t="s">
        <v>779</v>
      </c>
    </row>
    <row r="191" spans="1:55" x14ac:dyDescent="0.25">
      <c r="A191" s="337"/>
      <c r="B191" s="346"/>
      <c r="C191" s="30"/>
      <c r="D191" s="353"/>
      <c r="E191" s="139"/>
      <c r="F191" s="7" t="s">
        <v>199</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v>257130</v>
      </c>
      <c r="AZ191" s="192"/>
      <c r="BA191" s="202">
        <v>2</v>
      </c>
      <c r="BB191" s="211">
        <v>207130</v>
      </c>
      <c r="BC191" s="202" t="s">
        <v>780</v>
      </c>
    </row>
    <row r="192" spans="1:55" x14ac:dyDescent="0.25">
      <c r="A192" s="337"/>
      <c r="B192" s="346"/>
      <c r="C192" s="30"/>
      <c r="D192" s="353"/>
      <c r="E192" s="139"/>
      <c r="F192" s="7" t="s">
        <v>181</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v>400000</v>
      </c>
      <c r="AZ192" s="192"/>
      <c r="BA192" s="202">
        <v>6</v>
      </c>
      <c r="BB192" s="211">
        <v>330000</v>
      </c>
      <c r="BC192" s="202" t="s">
        <v>781</v>
      </c>
    </row>
    <row r="193" spans="1:55" x14ac:dyDescent="0.25">
      <c r="A193" s="337"/>
      <c r="B193" s="346"/>
      <c r="C193" s="30"/>
      <c r="D193" s="353"/>
      <c r="E193" s="139"/>
      <c r="F193" s="7" t="s">
        <v>208</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v>453445.84</v>
      </c>
      <c r="AZ193" s="192"/>
      <c r="BA193" s="202">
        <v>3</v>
      </c>
      <c r="BB193" s="211">
        <v>241360.2</v>
      </c>
      <c r="BC193" s="202" t="s">
        <v>782</v>
      </c>
    </row>
    <row r="194" spans="1:55" x14ac:dyDescent="0.25">
      <c r="A194" s="337"/>
      <c r="B194" s="346"/>
      <c r="C194" s="30" t="s">
        <v>202</v>
      </c>
      <c r="D194" s="353"/>
      <c r="E194" s="142">
        <v>2485347.4500000002</v>
      </c>
      <c r="F194" s="7" t="s">
        <v>154</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v>778638</v>
      </c>
      <c r="AZ194" s="192"/>
      <c r="BA194" s="202">
        <v>5</v>
      </c>
      <c r="BB194" s="211">
        <v>601643</v>
      </c>
      <c r="BC194" s="202" t="s">
        <v>782</v>
      </c>
    </row>
    <row r="195" spans="1:55" x14ac:dyDescent="0.25">
      <c r="A195" s="337"/>
      <c r="B195" s="346"/>
      <c r="C195" s="30"/>
      <c r="D195" s="353"/>
      <c r="E195" s="139"/>
      <c r="F195" s="7" t="s">
        <v>155</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v>30689</v>
      </c>
      <c r="AZ195" s="192"/>
      <c r="BA195" s="202">
        <v>1</v>
      </c>
      <c r="BB195" s="211">
        <v>30689.31</v>
      </c>
      <c r="BC195" s="202" t="s">
        <v>783</v>
      </c>
    </row>
    <row r="196" spans="1:55" x14ac:dyDescent="0.25">
      <c r="A196" s="337"/>
      <c r="B196" s="346"/>
      <c r="C196" s="30"/>
      <c r="D196" s="353"/>
      <c r="E196" s="139"/>
      <c r="F196" s="7" t="s">
        <v>210</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v>19199.71</v>
      </c>
      <c r="AZ196" s="192"/>
      <c r="BA196" s="202">
        <v>1</v>
      </c>
      <c r="BB196" s="211">
        <v>19121.61</v>
      </c>
      <c r="BC196" s="202" t="s">
        <v>1470</v>
      </c>
    </row>
    <row r="197" spans="1:55" x14ac:dyDescent="0.25">
      <c r="A197" s="337"/>
      <c r="B197" s="346"/>
      <c r="C197" s="30"/>
      <c r="D197" s="353"/>
      <c r="E197" s="139"/>
      <c r="F197" s="7" t="s">
        <v>211</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v>104940.05</v>
      </c>
      <c r="AZ197" s="192"/>
      <c r="BA197" s="202">
        <v>1</v>
      </c>
      <c r="BB197" s="211">
        <v>59940.05</v>
      </c>
      <c r="BC197" s="202" t="s">
        <v>945</v>
      </c>
    </row>
    <row r="198" spans="1:55" x14ac:dyDescent="0.25">
      <c r="A198" s="341"/>
      <c r="B198" s="347"/>
      <c r="C198" s="31"/>
      <c r="D198" s="354"/>
      <c r="E198" s="17"/>
      <c r="F198" s="7" t="s">
        <v>212</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v>7304.85</v>
      </c>
      <c r="AZ198" s="192"/>
      <c r="BA198" s="202">
        <v>0</v>
      </c>
      <c r="BB198" s="211">
        <v>0</v>
      </c>
      <c r="BC198" s="202"/>
    </row>
    <row r="199" spans="1:55" x14ac:dyDescent="0.25">
      <c r="A199" s="209"/>
      <c r="B199" s="210"/>
      <c r="C199" s="139"/>
      <c r="D199" s="216"/>
      <c r="E199" s="216"/>
      <c r="F199" s="77" t="s">
        <v>450</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v>200000</v>
      </c>
      <c r="AZ199" s="192"/>
      <c r="BA199" s="202">
        <v>0</v>
      </c>
      <c r="BB199" s="211">
        <v>0</v>
      </c>
      <c r="BC199" s="202" t="s">
        <v>946</v>
      </c>
    </row>
    <row r="200" spans="1:55" x14ac:dyDescent="0.25">
      <c r="A200" s="209"/>
      <c r="B200" s="210"/>
      <c r="C200" s="139"/>
      <c r="D200" s="216"/>
      <c r="E200" s="216"/>
      <c r="F200" s="77" t="s">
        <v>135</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v>27000</v>
      </c>
      <c r="AZ200" s="192"/>
      <c r="BA200" s="202">
        <v>0</v>
      </c>
      <c r="BB200" s="211">
        <v>0</v>
      </c>
      <c r="BC200" s="202" t="s">
        <v>946</v>
      </c>
    </row>
    <row r="201" spans="1:55" x14ac:dyDescent="0.25">
      <c r="A201" s="209"/>
      <c r="B201" s="210"/>
      <c r="C201" s="139"/>
      <c r="D201" s="216"/>
      <c r="E201" s="216"/>
      <c r="F201" s="77" t="s">
        <v>146</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v>200000</v>
      </c>
      <c r="AZ201" s="192"/>
      <c r="BA201" s="202">
        <v>0</v>
      </c>
      <c r="BB201" s="211">
        <v>0</v>
      </c>
      <c r="BC201" s="202" t="s">
        <v>947</v>
      </c>
    </row>
    <row r="202" spans="1:55" x14ac:dyDescent="0.25">
      <c r="A202" s="209"/>
      <c r="B202" s="210"/>
      <c r="C202" s="139"/>
      <c r="D202" s="216"/>
      <c r="E202" s="216"/>
      <c r="F202" s="77" t="s">
        <v>778</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v>7000</v>
      </c>
      <c r="AZ202" s="192"/>
      <c r="BA202" s="202">
        <v>0</v>
      </c>
      <c r="BB202" s="211">
        <v>0</v>
      </c>
      <c r="BC202" s="202" t="s">
        <v>947</v>
      </c>
    </row>
    <row r="203" spans="1:55" x14ac:dyDescent="0.25">
      <c r="A203" s="69"/>
      <c r="B203" s="23" t="s">
        <v>1655</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94">
        <f>SUM(AY190:AY202)</f>
        <v>2485347.4500000002</v>
      </c>
      <c r="AZ203" s="193">
        <f>AY203/E194</f>
        <v>1</v>
      </c>
      <c r="BA203" s="202"/>
      <c r="BB203" s="211"/>
      <c r="BC203" s="202"/>
    </row>
    <row r="204" spans="1:55" x14ac:dyDescent="0.25">
      <c r="A204" s="336">
        <v>22</v>
      </c>
      <c r="B204" s="345" t="s">
        <v>214</v>
      </c>
      <c r="C204" s="352" t="s">
        <v>202</v>
      </c>
      <c r="D204" s="370" t="s">
        <v>944</v>
      </c>
      <c r="E204" s="406">
        <v>1449434.31</v>
      </c>
      <c r="F204" s="7" t="s">
        <v>213</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8">
        <v>259407</v>
      </c>
      <c r="AZ204" s="192"/>
      <c r="BA204" s="202">
        <v>7</v>
      </c>
      <c r="BB204" s="211">
        <v>256418</v>
      </c>
      <c r="BC204" s="202" t="s">
        <v>74</v>
      </c>
    </row>
    <row r="205" spans="1:55" x14ac:dyDescent="0.25">
      <c r="A205" s="337"/>
      <c r="B205" s="346"/>
      <c r="C205" s="353"/>
      <c r="D205" s="353"/>
      <c r="E205" s="407"/>
      <c r="F205" s="7" t="s">
        <v>215</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8">
        <v>453961</v>
      </c>
      <c r="AZ205" s="192"/>
      <c r="BA205" s="202">
        <v>5</v>
      </c>
      <c r="BB205" s="211">
        <v>218882</v>
      </c>
      <c r="BC205" s="202" t="s">
        <v>1605</v>
      </c>
    </row>
    <row r="206" spans="1:55" x14ac:dyDescent="0.25">
      <c r="A206" s="337"/>
      <c r="B206" s="346"/>
      <c r="C206" s="353"/>
      <c r="D206" s="353"/>
      <c r="E206" s="407"/>
      <c r="F206" s="7" t="s">
        <v>216</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8">
        <v>453961</v>
      </c>
      <c r="AZ206" s="192"/>
      <c r="BA206" s="202">
        <v>3</v>
      </c>
      <c r="BB206" s="211">
        <v>117715</v>
      </c>
      <c r="BC206" s="202" t="s">
        <v>75</v>
      </c>
    </row>
    <row r="207" spans="1:55" x14ac:dyDescent="0.25">
      <c r="A207" s="341"/>
      <c r="B207" s="347"/>
      <c r="C207" s="354"/>
      <c r="D207" s="354"/>
      <c r="E207" s="408"/>
      <c r="F207" s="7" t="s">
        <v>218</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8">
        <v>35668</v>
      </c>
      <c r="AZ207" s="192"/>
      <c r="BA207" s="202"/>
      <c r="BB207" s="211"/>
      <c r="BC207" s="202" t="s">
        <v>1606</v>
      </c>
    </row>
    <row r="208" spans="1:55" x14ac:dyDescent="0.25">
      <c r="A208" s="209"/>
      <c r="B208" s="210"/>
      <c r="C208" s="139"/>
      <c r="D208" s="216"/>
      <c r="E208" s="217"/>
      <c r="F208" s="77" t="s">
        <v>271</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8">
        <v>29183</v>
      </c>
      <c r="AZ208" s="192"/>
      <c r="BA208" s="202"/>
      <c r="BB208" s="211"/>
      <c r="BC208" s="202" t="s">
        <v>1607</v>
      </c>
    </row>
    <row r="209" spans="1:55" x14ac:dyDescent="0.25">
      <c r="A209" s="209"/>
      <c r="B209" s="210"/>
      <c r="C209" s="139"/>
      <c r="D209" s="216"/>
      <c r="E209" s="217"/>
      <c r="F209" s="77" t="s">
        <v>231</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8">
        <v>136188</v>
      </c>
      <c r="AZ209" s="192"/>
      <c r="BA209" s="202"/>
      <c r="BB209" s="211"/>
      <c r="BC209" s="202" t="s">
        <v>1608</v>
      </c>
    </row>
    <row r="210" spans="1:55" x14ac:dyDescent="0.25">
      <c r="A210" s="209"/>
      <c r="B210" s="210"/>
      <c r="C210" s="139"/>
      <c r="D210" s="216"/>
      <c r="E210" s="217"/>
      <c r="F210" s="77" t="s">
        <v>349</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8">
        <v>24319</v>
      </c>
      <c r="AZ210" s="192"/>
      <c r="BA210" s="202"/>
      <c r="BB210" s="211"/>
      <c r="BC210" s="202" t="s">
        <v>1609</v>
      </c>
    </row>
    <row r="211" spans="1:55" x14ac:dyDescent="0.25">
      <c r="A211" s="209"/>
      <c r="B211" s="210"/>
      <c r="C211" s="139"/>
      <c r="D211" s="216"/>
      <c r="E211" s="217"/>
      <c r="F211" s="77" t="s">
        <v>217</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8">
        <v>35668</v>
      </c>
      <c r="AZ211" s="192"/>
      <c r="BA211" s="202"/>
      <c r="BB211" s="211"/>
      <c r="BC211" s="202" t="s">
        <v>1610</v>
      </c>
    </row>
    <row r="212" spans="1:55" x14ac:dyDescent="0.25">
      <c r="A212" s="69"/>
      <c r="B212" s="23" t="s">
        <v>1655</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94">
        <f>SUM(AY204:AY211)</f>
        <v>1428355</v>
      </c>
      <c r="AZ212" s="193">
        <f>AY212/E204</f>
        <v>0.98545687110166447</v>
      </c>
      <c r="BA212" s="202"/>
      <c r="BB212" s="211"/>
      <c r="BC212" s="202"/>
    </row>
    <row r="213" spans="1:55" x14ac:dyDescent="0.25">
      <c r="A213" s="336">
        <v>23</v>
      </c>
      <c r="B213" s="345" t="s">
        <v>219</v>
      </c>
      <c r="C213" s="352" t="s">
        <v>206</v>
      </c>
      <c r="D213" s="370" t="s">
        <v>1006</v>
      </c>
      <c r="E213" s="406">
        <v>2935850.01</v>
      </c>
      <c r="F213" s="7" t="s">
        <v>218</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8">
        <v>61582</v>
      </c>
      <c r="AZ213" s="192"/>
      <c r="BA213" s="202"/>
      <c r="BB213" s="211">
        <v>0</v>
      </c>
      <c r="BC213" s="202" t="s">
        <v>948</v>
      </c>
    </row>
    <row r="214" spans="1:55" x14ac:dyDescent="0.25">
      <c r="A214" s="337"/>
      <c r="B214" s="346"/>
      <c r="C214" s="353"/>
      <c r="D214" s="371"/>
      <c r="E214" s="407"/>
      <c r="F214" s="7" t="s">
        <v>216</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8">
        <v>320225</v>
      </c>
      <c r="AZ214" s="192"/>
      <c r="BA214" s="202">
        <v>1</v>
      </c>
      <c r="BB214" s="211">
        <v>39000</v>
      </c>
      <c r="BC214" s="202" t="s">
        <v>949</v>
      </c>
    </row>
    <row r="215" spans="1:55" x14ac:dyDescent="0.25">
      <c r="A215" s="337"/>
      <c r="B215" s="346"/>
      <c r="C215" s="353"/>
      <c r="D215" s="371"/>
      <c r="E215" s="407"/>
      <c r="F215" s="7" t="s">
        <v>271</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8">
        <f>N215+M215+L215+K215+J215+I215+H215+G215</f>
        <v>147796</v>
      </c>
      <c r="AZ215" s="192"/>
      <c r="BA215" s="202">
        <v>1</v>
      </c>
      <c r="BB215" s="211">
        <v>17866</v>
      </c>
      <c r="BC215" s="202" t="s">
        <v>950</v>
      </c>
    </row>
    <row r="216" spans="1:55" x14ac:dyDescent="0.25">
      <c r="A216" s="337"/>
      <c r="B216" s="346"/>
      <c r="C216" s="353"/>
      <c r="D216" s="371"/>
      <c r="E216" s="407"/>
      <c r="F216" s="7" t="s">
        <v>213</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8">
        <v>10715</v>
      </c>
      <c r="AZ216" s="192"/>
      <c r="BA216" s="202">
        <v>0</v>
      </c>
      <c r="BB216" s="211">
        <v>0</v>
      </c>
      <c r="BC216" s="202" t="s">
        <v>951</v>
      </c>
    </row>
    <row r="217" spans="1:55" s="213" customFormat="1" x14ac:dyDescent="0.25">
      <c r="A217" s="337"/>
      <c r="B217" s="346"/>
      <c r="C217" s="353"/>
      <c r="D217" s="371"/>
      <c r="E217" s="407"/>
      <c r="F217" s="7" t="s">
        <v>215</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8">
        <f>N217+M217+L217+K217+J217+I217+H217+G217</f>
        <v>862145</v>
      </c>
      <c r="AZ217" s="192"/>
      <c r="BA217" s="212">
        <v>6</v>
      </c>
      <c r="BB217" s="227">
        <v>356155</v>
      </c>
      <c r="BC217" s="212" t="s">
        <v>952</v>
      </c>
    </row>
    <row r="218" spans="1:55" s="213" customFormat="1" x14ac:dyDescent="0.25">
      <c r="A218" s="337"/>
      <c r="B218" s="346"/>
      <c r="C218" s="353"/>
      <c r="D218" s="371"/>
      <c r="E218" s="407"/>
      <c r="F218" s="7" t="s">
        <v>231</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8">
        <v>169966</v>
      </c>
      <c r="AZ218" s="192"/>
      <c r="BA218" s="212">
        <v>3</v>
      </c>
      <c r="BB218" s="227">
        <v>39402</v>
      </c>
      <c r="BC218" s="212" t="s">
        <v>953</v>
      </c>
    </row>
    <row r="219" spans="1:55" s="213" customFormat="1" x14ac:dyDescent="0.25">
      <c r="A219" s="337"/>
      <c r="B219" s="346"/>
      <c r="C219" s="353"/>
      <c r="D219" s="371"/>
      <c r="E219" s="407"/>
      <c r="F219" s="7" t="s">
        <v>217</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8">
        <v>1347410</v>
      </c>
      <c r="AZ219" s="192"/>
      <c r="BA219" s="212">
        <v>16</v>
      </c>
      <c r="BB219" s="227">
        <v>1061339</v>
      </c>
      <c r="BC219" s="212" t="s">
        <v>954</v>
      </c>
    </row>
    <row r="220" spans="1:55" s="213" customFormat="1" x14ac:dyDescent="0.25">
      <c r="A220" s="337"/>
      <c r="B220" s="346"/>
      <c r="C220" s="353"/>
      <c r="D220" s="353"/>
      <c r="E220" s="407"/>
      <c r="F220" s="7" t="s">
        <v>349</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8">
        <v>16011</v>
      </c>
      <c r="AZ220" s="192"/>
      <c r="BA220" s="212"/>
      <c r="BB220" s="227">
        <v>0</v>
      </c>
      <c r="BC220" s="212" t="s">
        <v>955</v>
      </c>
    </row>
    <row r="221" spans="1:55" x14ac:dyDescent="0.25">
      <c r="A221" s="11"/>
      <c r="B221" s="16" t="s">
        <v>1655</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94">
        <f>SUM(AY213:AY220)</f>
        <v>2935850</v>
      </c>
      <c r="AZ221" s="193">
        <f>AY221/E213</f>
        <v>0.99999999659383154</v>
      </c>
      <c r="BA221" s="202"/>
      <c r="BB221" s="211"/>
      <c r="BC221" s="202"/>
    </row>
    <row r="222" spans="1:55" x14ac:dyDescent="0.25">
      <c r="A222" s="336">
        <v>24</v>
      </c>
      <c r="B222" s="345" t="s">
        <v>220</v>
      </c>
      <c r="C222" s="352" t="s">
        <v>202</v>
      </c>
      <c r="D222" s="370" t="s">
        <v>988</v>
      </c>
      <c r="E222" s="406">
        <v>1304609.31</v>
      </c>
      <c r="F222" s="7" t="s">
        <v>121</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8">
        <v>363950</v>
      </c>
      <c r="AZ222" s="192"/>
      <c r="BA222" s="202">
        <v>5</v>
      </c>
      <c r="BB222" s="211">
        <v>347117.6</v>
      </c>
      <c r="BC222" s="202" t="s">
        <v>1456</v>
      </c>
    </row>
    <row r="223" spans="1:55" x14ac:dyDescent="0.25">
      <c r="A223" s="337"/>
      <c r="B223" s="346"/>
      <c r="C223" s="353"/>
      <c r="D223" s="371"/>
      <c r="E223" s="407"/>
      <c r="F223" s="7" t="s">
        <v>127</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8">
        <v>50000</v>
      </c>
      <c r="AZ223" s="192"/>
      <c r="BA223" s="202">
        <v>1</v>
      </c>
      <c r="BB223" s="211">
        <v>50000</v>
      </c>
      <c r="BC223" s="202" t="s">
        <v>1457</v>
      </c>
    </row>
    <row r="224" spans="1:55" x14ac:dyDescent="0.25">
      <c r="A224" s="337"/>
      <c r="B224" s="346"/>
      <c r="C224" s="353"/>
      <c r="D224" s="371"/>
      <c r="E224" s="407"/>
      <c r="F224" s="7" t="s">
        <v>154</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8">
        <v>10000</v>
      </c>
      <c r="AZ224" s="192"/>
      <c r="BA224" s="202"/>
      <c r="BB224" s="211"/>
      <c r="BC224" s="202" t="s">
        <v>1276</v>
      </c>
    </row>
    <row r="225" spans="1:55" x14ac:dyDescent="0.25">
      <c r="A225" s="337"/>
      <c r="B225" s="346"/>
      <c r="C225" s="353"/>
      <c r="D225" s="371"/>
      <c r="E225" s="407"/>
      <c r="F225" s="7" t="s">
        <v>221</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8">
        <v>60000</v>
      </c>
      <c r="AZ225" s="192"/>
      <c r="BA225" s="202"/>
      <c r="BB225" s="211"/>
      <c r="BC225" s="202" t="s">
        <v>1276</v>
      </c>
    </row>
    <row r="226" spans="1:55" x14ac:dyDescent="0.25">
      <c r="A226" s="337"/>
      <c r="B226" s="346"/>
      <c r="C226" s="353"/>
      <c r="D226" s="371"/>
      <c r="E226" s="407"/>
      <c r="F226" s="7" t="s">
        <v>153</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8">
        <v>25000</v>
      </c>
      <c r="AZ226" s="192"/>
      <c r="BA226" s="202"/>
      <c r="BB226" s="211"/>
      <c r="BC226" s="202" t="s">
        <v>1276</v>
      </c>
    </row>
    <row r="227" spans="1:55" x14ac:dyDescent="0.25">
      <c r="A227" s="337"/>
      <c r="B227" s="346"/>
      <c r="C227" s="353"/>
      <c r="D227" s="371"/>
      <c r="E227" s="407"/>
      <c r="F227" s="7" t="s">
        <v>223</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8">
        <v>60000</v>
      </c>
      <c r="AZ227" s="192"/>
      <c r="BA227" s="202"/>
      <c r="BB227" s="211"/>
      <c r="BC227" s="202" t="s">
        <v>1276</v>
      </c>
    </row>
    <row r="228" spans="1:55" x14ac:dyDescent="0.25">
      <c r="A228" s="337"/>
      <c r="B228" s="346"/>
      <c r="C228" s="353"/>
      <c r="D228" s="371"/>
      <c r="E228" s="407"/>
      <c r="F228" s="7" t="s">
        <v>222</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8">
        <v>483000</v>
      </c>
      <c r="AZ228" s="192"/>
      <c r="BA228" s="202"/>
      <c r="BB228" s="211"/>
      <c r="BC228" s="202" t="s">
        <v>1458</v>
      </c>
    </row>
    <row r="229" spans="1:55" x14ac:dyDescent="0.25">
      <c r="A229" s="337"/>
      <c r="B229" s="346"/>
      <c r="C229" s="353"/>
      <c r="D229" s="371"/>
      <c r="E229" s="407"/>
      <c r="F229" s="7" t="s">
        <v>125</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8">
        <v>105000</v>
      </c>
      <c r="AZ229" s="192"/>
      <c r="BA229" s="202">
        <v>1</v>
      </c>
      <c r="BB229" s="211">
        <v>78503.03</v>
      </c>
      <c r="BC229" s="202" t="s">
        <v>1457</v>
      </c>
    </row>
    <row r="230" spans="1:55" x14ac:dyDescent="0.25">
      <c r="A230" s="341"/>
      <c r="B230" s="347"/>
      <c r="C230" s="354"/>
      <c r="D230" s="385"/>
      <c r="E230" s="408"/>
      <c r="F230" s="7" t="s">
        <v>224</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8">
        <v>6000</v>
      </c>
      <c r="AZ230" s="192"/>
      <c r="BA230" s="202"/>
      <c r="BB230" s="211"/>
      <c r="BC230" s="202" t="s">
        <v>1276</v>
      </c>
    </row>
    <row r="231" spans="1:55" x14ac:dyDescent="0.25">
      <c r="A231" s="69"/>
      <c r="B231" s="23" t="s">
        <v>1655</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94">
        <f>SUM(AY222:AY230)</f>
        <v>1162950</v>
      </c>
      <c r="AZ231" s="193">
        <f>AY231/E222</f>
        <v>0.8914162968835474</v>
      </c>
      <c r="BA231" s="202"/>
      <c r="BB231" s="211"/>
      <c r="BC231" s="202"/>
    </row>
    <row r="232" spans="1:55" x14ac:dyDescent="0.25">
      <c r="A232" s="336">
        <v>25</v>
      </c>
      <c r="B232" s="345" t="s">
        <v>227</v>
      </c>
      <c r="C232" s="352" t="s">
        <v>228</v>
      </c>
      <c r="D232" s="370" t="s">
        <v>1007</v>
      </c>
      <c r="E232" s="406">
        <v>3190608.4699999997</v>
      </c>
      <c r="F232" s="7" t="s">
        <v>225</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8">
        <v>1554045.71</v>
      </c>
      <c r="AZ232" s="192"/>
      <c r="BA232" s="202">
        <v>26</v>
      </c>
      <c r="BB232" s="211">
        <v>1535644</v>
      </c>
      <c r="BC232" s="202" t="s">
        <v>1464</v>
      </c>
    </row>
    <row r="233" spans="1:55" x14ac:dyDescent="0.25">
      <c r="A233" s="337"/>
      <c r="B233" s="346"/>
      <c r="C233" s="353"/>
      <c r="D233" s="343"/>
      <c r="E233" s="407"/>
      <c r="F233" s="7" t="s">
        <v>216</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8">
        <v>721120.64</v>
      </c>
      <c r="AZ233" s="192"/>
      <c r="BA233" s="202">
        <v>9</v>
      </c>
      <c r="BB233" s="211">
        <v>413812.89</v>
      </c>
      <c r="BC233" s="202" t="s">
        <v>1485</v>
      </c>
    </row>
    <row r="234" spans="1:55" x14ac:dyDescent="0.25">
      <c r="A234" s="337"/>
      <c r="B234" s="346"/>
      <c r="C234" s="353"/>
      <c r="D234" s="343"/>
      <c r="E234" s="407"/>
      <c r="F234" s="7" t="s">
        <v>226</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8">
        <v>400000</v>
      </c>
      <c r="AZ234" s="192"/>
      <c r="BA234" s="202">
        <v>2</v>
      </c>
      <c r="BB234" s="211">
        <v>399964.54</v>
      </c>
      <c r="BC234" s="202"/>
    </row>
    <row r="235" spans="1:55" x14ac:dyDescent="0.25">
      <c r="A235" s="337"/>
      <c r="B235" s="346"/>
      <c r="C235" s="353"/>
      <c r="D235" s="343"/>
      <c r="E235" s="407"/>
      <c r="F235" s="7" t="s">
        <v>229</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8">
        <v>330000</v>
      </c>
      <c r="AZ235" s="192"/>
      <c r="BA235" s="202">
        <v>8</v>
      </c>
      <c r="BB235" s="211">
        <v>330000</v>
      </c>
      <c r="BC235" s="202" t="s">
        <v>1486</v>
      </c>
    </row>
    <row r="236" spans="1:55" x14ac:dyDescent="0.25">
      <c r="A236" s="337"/>
      <c r="B236" s="346"/>
      <c r="C236" s="353"/>
      <c r="D236" s="343"/>
      <c r="E236" s="407"/>
      <c r="F236" s="7" t="s">
        <v>230</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8">
        <v>100000</v>
      </c>
      <c r="AZ236" s="192"/>
      <c r="BA236" s="202">
        <v>1</v>
      </c>
      <c r="BB236" s="211">
        <v>49972</v>
      </c>
      <c r="BC236" s="202" t="s">
        <v>1487</v>
      </c>
    </row>
    <row r="237" spans="1:55" x14ac:dyDescent="0.25">
      <c r="A237" s="337"/>
      <c r="B237" s="346"/>
      <c r="C237" s="353"/>
      <c r="D237" s="343"/>
      <c r="E237" s="407"/>
      <c r="F237" s="7" t="s">
        <v>231</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8">
        <v>61732</v>
      </c>
      <c r="AZ237" s="192"/>
      <c r="BA237" s="202">
        <v>2</v>
      </c>
      <c r="BB237" s="211">
        <v>30000</v>
      </c>
      <c r="BC237" s="202" t="s">
        <v>1488</v>
      </c>
    </row>
    <row r="238" spans="1:55" x14ac:dyDescent="0.25">
      <c r="A238" s="341"/>
      <c r="B238" s="347"/>
      <c r="C238" s="354"/>
      <c r="D238" s="344"/>
      <c r="E238" s="408"/>
      <c r="F238" s="7" t="s">
        <v>217</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8">
        <v>23710.28</v>
      </c>
      <c r="AZ238" s="192"/>
      <c r="BA238" s="202"/>
      <c r="BB238" s="211"/>
      <c r="BC238" s="202"/>
    </row>
    <row r="239" spans="1:55" x14ac:dyDescent="0.25">
      <c r="A239" s="69"/>
      <c r="B239" s="23" t="s">
        <v>1655</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94">
        <f>SUM(AY232:AY238)</f>
        <v>3190608.63</v>
      </c>
      <c r="AZ239" s="193">
        <f>AY239/E232</f>
        <v>1.0000000501471746</v>
      </c>
      <c r="BA239" s="202"/>
      <c r="BB239" s="211"/>
      <c r="BC239" s="202"/>
    </row>
    <row r="240" spans="1:55" x14ac:dyDescent="0.25">
      <c r="A240" s="377">
        <v>26</v>
      </c>
      <c r="B240" s="477" t="s">
        <v>232</v>
      </c>
      <c r="C240" s="476" t="s">
        <v>233</v>
      </c>
      <c r="D240" s="487" t="s">
        <v>1008</v>
      </c>
      <c r="E240" s="421">
        <v>1308069.74</v>
      </c>
      <c r="F240" s="7" t="s">
        <v>146</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8">
        <v>150000</v>
      </c>
      <c r="AZ240" s="192"/>
      <c r="BA240" s="202"/>
      <c r="BB240" s="211"/>
      <c r="BC240" s="202" t="s">
        <v>1188</v>
      </c>
    </row>
    <row r="241" spans="1:55" x14ac:dyDescent="0.25">
      <c r="A241" s="377"/>
      <c r="B241" s="477"/>
      <c r="C241" s="476"/>
      <c r="D241" s="487"/>
      <c r="E241" s="421"/>
      <c r="F241" s="7" t="s">
        <v>222</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8">
        <v>606440</v>
      </c>
      <c r="AZ241" s="192"/>
      <c r="BA241" s="202">
        <v>4</v>
      </c>
      <c r="BB241" s="211">
        <v>194874</v>
      </c>
      <c r="BC241" s="202" t="s">
        <v>740</v>
      </c>
    </row>
    <row r="242" spans="1:55" x14ac:dyDescent="0.25">
      <c r="A242" s="377"/>
      <c r="B242" s="477"/>
      <c r="C242" s="476"/>
      <c r="D242" s="224"/>
      <c r="E242" s="421"/>
      <c r="F242" s="77" t="s">
        <v>135</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8">
        <v>100000</v>
      </c>
      <c r="AZ242" s="192"/>
      <c r="BA242" s="202"/>
      <c r="BB242" s="211"/>
      <c r="BC242" s="202" t="s">
        <v>741</v>
      </c>
    </row>
    <row r="243" spans="1:55" x14ac:dyDescent="0.25">
      <c r="A243" s="242"/>
      <c r="B243" s="308"/>
      <c r="C243" s="39"/>
      <c r="D243" s="248"/>
      <c r="E243" s="217"/>
      <c r="F243" s="77" t="s">
        <v>132</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8">
        <v>451629</v>
      </c>
      <c r="AZ243" s="192"/>
      <c r="BA243" s="202"/>
      <c r="BB243" s="211"/>
      <c r="BC243" s="202" t="s">
        <v>742</v>
      </c>
    </row>
    <row r="244" spans="1:55" x14ac:dyDescent="0.25">
      <c r="A244" s="69"/>
      <c r="B244" s="35" t="s">
        <v>1655</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94">
        <f>SUM(AY240:AY243)</f>
        <v>1308069</v>
      </c>
      <c r="AZ244" s="193">
        <f>AY244/E240</f>
        <v>0.99999943428092752</v>
      </c>
      <c r="BA244" s="202"/>
      <c r="BB244" s="211"/>
      <c r="BC244" s="202"/>
    </row>
    <row r="245" spans="1:55" s="313" customFormat="1" x14ac:dyDescent="0.25">
      <c r="A245" s="336">
        <v>27</v>
      </c>
      <c r="B245" s="394" t="s">
        <v>234</v>
      </c>
      <c r="C245" s="475" t="s">
        <v>228</v>
      </c>
      <c r="D245" s="378" t="s">
        <v>1009</v>
      </c>
      <c r="E245" s="406">
        <v>1800010</v>
      </c>
      <c r="F245" s="171" t="s">
        <v>1151</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223">
        <v>30000.31</v>
      </c>
      <c r="AZ245" s="310"/>
      <c r="BA245" s="311"/>
      <c r="BB245" s="312"/>
      <c r="BC245" s="311"/>
    </row>
    <row r="246" spans="1:55" x14ac:dyDescent="0.25">
      <c r="A246" s="337"/>
      <c r="B246" s="395"/>
      <c r="C246" s="445"/>
      <c r="D246" s="379"/>
      <c r="E246" s="407"/>
      <c r="F246" s="171" t="s">
        <v>309</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98">
        <v>15000</v>
      </c>
      <c r="AZ246" s="192"/>
      <c r="BA246" s="202"/>
      <c r="BB246" s="211"/>
      <c r="BC246" s="202"/>
    </row>
    <row r="247" spans="1:55" x14ac:dyDescent="0.25">
      <c r="A247" s="337"/>
      <c r="B247" s="395"/>
      <c r="C247" s="445"/>
      <c r="D247" s="445"/>
      <c r="E247" s="407"/>
      <c r="F247" s="171" t="s">
        <v>1415</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98">
        <v>157913</v>
      </c>
      <c r="AZ247" s="192"/>
      <c r="BA247" s="212">
        <v>1</v>
      </c>
      <c r="BB247" s="227">
        <v>5096</v>
      </c>
      <c r="BC247" s="202"/>
    </row>
    <row r="248" spans="1:55" x14ac:dyDescent="0.25">
      <c r="A248" s="341"/>
      <c r="B248" s="396"/>
      <c r="C248" s="446"/>
      <c r="D248" s="446"/>
      <c r="E248" s="408"/>
      <c r="F248" s="171" t="s">
        <v>1785</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98">
        <f>N248+M248+L248+K248+J248+I248+H248+G248</f>
        <v>430000</v>
      </c>
      <c r="AZ248" s="192"/>
      <c r="BA248" s="212">
        <v>7</v>
      </c>
      <c r="BB248" s="227">
        <v>525530.54</v>
      </c>
      <c r="BC248" s="202" t="s">
        <v>1634</v>
      </c>
    </row>
    <row r="249" spans="1:55" x14ac:dyDescent="0.25">
      <c r="A249" s="209"/>
      <c r="B249" s="252"/>
      <c r="C249" s="247"/>
      <c r="D249" s="315"/>
      <c r="E249" s="217"/>
      <c r="F249" s="316" t="s">
        <v>319</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98">
        <f>K249+V249</f>
        <v>1040000</v>
      </c>
      <c r="AZ249" s="192"/>
      <c r="BA249" s="212">
        <v>8</v>
      </c>
      <c r="BB249" s="227">
        <v>1011513</v>
      </c>
      <c r="BC249" s="202" t="s">
        <v>104</v>
      </c>
    </row>
    <row r="250" spans="1:55" x14ac:dyDescent="0.25">
      <c r="A250" s="69"/>
      <c r="B250" s="36" t="s">
        <v>1655</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94">
        <f>SUM(AY245:AY249)</f>
        <v>1672913.31</v>
      </c>
      <c r="AZ250" s="193">
        <f>AY250/E245</f>
        <v>0.92939112004933311</v>
      </c>
      <c r="BA250" s="202"/>
      <c r="BB250" s="211"/>
      <c r="BC250" s="202"/>
    </row>
    <row r="251" spans="1:55" ht="15" customHeight="1" x14ac:dyDescent="0.25">
      <c r="A251" s="336">
        <v>28</v>
      </c>
      <c r="B251" s="394" t="s">
        <v>235</v>
      </c>
      <c r="C251" s="475" t="s">
        <v>236</v>
      </c>
      <c r="D251" s="378" t="s">
        <v>1010</v>
      </c>
      <c r="E251" s="406">
        <v>1152550</v>
      </c>
      <c r="F251" s="7" t="s">
        <v>125</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8">
        <v>134000</v>
      </c>
      <c r="AZ251" s="192"/>
      <c r="BA251" s="202">
        <v>2</v>
      </c>
      <c r="BB251" s="211">
        <v>53376</v>
      </c>
      <c r="BC251" s="202"/>
    </row>
    <row r="252" spans="1:55" x14ac:dyDescent="0.25">
      <c r="A252" s="341"/>
      <c r="B252" s="395"/>
      <c r="C252" s="446"/>
      <c r="D252" s="380"/>
      <c r="E252" s="408"/>
      <c r="F252" s="7" t="s">
        <v>237</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8">
        <v>190500</v>
      </c>
      <c r="AZ252" s="192"/>
      <c r="BA252" s="202"/>
      <c r="BB252" s="211"/>
      <c r="BC252" s="202" t="s">
        <v>1601</v>
      </c>
    </row>
    <row r="253" spans="1:55" x14ac:dyDescent="0.25">
      <c r="A253" s="209"/>
      <c r="B253" s="395"/>
      <c r="C253" s="247"/>
      <c r="D253" s="248"/>
      <c r="E253" s="217"/>
      <c r="F253" s="77" t="s">
        <v>126</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8">
        <v>95200</v>
      </c>
      <c r="AZ253" s="192"/>
      <c r="BA253" s="202"/>
      <c r="BB253" s="211"/>
      <c r="BC253" s="202" t="s">
        <v>1495</v>
      </c>
    </row>
    <row r="254" spans="1:55" x14ac:dyDescent="0.25">
      <c r="A254" s="209"/>
      <c r="B254" s="395"/>
      <c r="C254" s="247"/>
      <c r="D254" s="248"/>
      <c r="E254" s="217"/>
      <c r="F254" s="77" t="s">
        <v>699</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8">
        <v>76250</v>
      </c>
      <c r="AZ254" s="192"/>
      <c r="BA254" s="202"/>
      <c r="BB254" s="211"/>
      <c r="BC254" s="202"/>
    </row>
    <row r="255" spans="1:55" x14ac:dyDescent="0.25">
      <c r="A255" s="209"/>
      <c r="B255" s="252"/>
      <c r="C255" s="247"/>
      <c r="D255" s="248"/>
      <c r="E255" s="217"/>
      <c r="F255" s="77" t="s">
        <v>121</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8">
        <v>409000</v>
      </c>
      <c r="AZ255" s="192"/>
      <c r="BA255" s="202">
        <v>2</v>
      </c>
      <c r="BB255" s="211">
        <v>91789.75</v>
      </c>
      <c r="BC255" s="202"/>
    </row>
    <row r="256" spans="1:55" x14ac:dyDescent="0.25">
      <c r="A256" s="209"/>
      <c r="B256" s="252"/>
      <c r="C256" s="247"/>
      <c r="D256" s="248"/>
      <c r="E256" s="217"/>
      <c r="F256" s="77" t="s">
        <v>124</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8">
        <v>247600</v>
      </c>
      <c r="AZ256" s="192"/>
      <c r="BA256" s="202">
        <v>1</v>
      </c>
      <c r="BB256" s="211">
        <v>50000</v>
      </c>
      <c r="BC256" s="202"/>
    </row>
    <row r="257" spans="1:55" x14ac:dyDescent="0.25">
      <c r="A257" s="69"/>
      <c r="B257" s="36" t="s">
        <v>1655</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94">
        <f>SUM(AY251:AY256)</f>
        <v>1152550</v>
      </c>
      <c r="AZ257" s="193">
        <f>AY257/E251</f>
        <v>1</v>
      </c>
      <c r="BA257" s="202"/>
      <c r="BB257" s="211"/>
      <c r="BC257" s="202"/>
    </row>
    <row r="258" spans="1:55" x14ac:dyDescent="0.25">
      <c r="A258" s="336">
        <v>29</v>
      </c>
      <c r="B258" s="394" t="s">
        <v>238</v>
      </c>
      <c r="C258" s="475" t="s">
        <v>228</v>
      </c>
      <c r="D258" s="378" t="s">
        <v>1253</v>
      </c>
      <c r="E258" s="406">
        <v>953512.25</v>
      </c>
      <c r="F258" s="7" t="s">
        <v>126</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8">
        <v>314121</v>
      </c>
      <c r="AZ258" s="192"/>
      <c r="BA258" s="202"/>
      <c r="BB258" s="211"/>
      <c r="BC258" s="202"/>
    </row>
    <row r="259" spans="1:55" x14ac:dyDescent="0.25">
      <c r="A259" s="337"/>
      <c r="B259" s="395"/>
      <c r="C259" s="445"/>
      <c r="D259" s="473"/>
      <c r="E259" s="407"/>
      <c r="F259" s="7" t="s">
        <v>148</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v>178784</v>
      </c>
      <c r="AZ259" s="192"/>
      <c r="BA259" s="202">
        <v>3</v>
      </c>
      <c r="BB259" s="211">
        <v>150000</v>
      </c>
      <c r="BC259" s="202"/>
    </row>
    <row r="260" spans="1:55" x14ac:dyDescent="0.25">
      <c r="A260" s="337"/>
      <c r="B260" s="395"/>
      <c r="C260" s="445"/>
      <c r="D260" s="473"/>
      <c r="E260" s="407"/>
      <c r="F260" s="7" t="s">
        <v>176</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v>78041</v>
      </c>
      <c r="AZ260" s="192"/>
      <c r="BA260" s="202"/>
      <c r="BB260" s="211"/>
      <c r="BC260" s="202"/>
    </row>
    <row r="261" spans="1:55" x14ac:dyDescent="0.25">
      <c r="A261" s="337"/>
      <c r="B261" s="395"/>
      <c r="C261" s="445"/>
      <c r="D261" s="473"/>
      <c r="E261" s="407"/>
      <c r="F261" s="7" t="s">
        <v>135</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8">
        <v>59595</v>
      </c>
      <c r="AZ261" s="192"/>
      <c r="BA261" s="202"/>
      <c r="BB261" s="211"/>
      <c r="BC261" s="202"/>
    </row>
    <row r="262" spans="1:55" s="213" customFormat="1" x14ac:dyDescent="0.25">
      <c r="A262" s="337"/>
      <c r="B262" s="395"/>
      <c r="C262" s="445"/>
      <c r="D262" s="473"/>
      <c r="E262" s="407"/>
      <c r="F262" s="7" t="s">
        <v>173</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v>25000</v>
      </c>
      <c r="AZ262" s="192"/>
      <c r="BA262" s="212">
        <v>1</v>
      </c>
      <c r="BB262" s="227">
        <v>25000</v>
      </c>
      <c r="BC262" s="212"/>
    </row>
    <row r="263" spans="1:55" x14ac:dyDescent="0.25">
      <c r="A263" s="341"/>
      <c r="B263" s="396"/>
      <c r="C263" s="446"/>
      <c r="D263" s="474"/>
      <c r="E263" s="408"/>
      <c r="F263" s="7" t="s">
        <v>182</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v>297973</v>
      </c>
      <c r="AZ263" s="192"/>
      <c r="BA263" s="202">
        <v>4</v>
      </c>
      <c r="BB263" s="211">
        <v>160000</v>
      </c>
      <c r="BC263" s="202"/>
    </row>
    <row r="264" spans="1:55" x14ac:dyDescent="0.25">
      <c r="A264" s="69"/>
      <c r="B264" s="36" t="s">
        <v>1655</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f>SUM(AY258:AY263)</f>
        <v>953514</v>
      </c>
      <c r="AZ264" s="193">
        <f>AY264/E258</f>
        <v>1.0000018353198923</v>
      </c>
      <c r="BA264" s="202"/>
      <c r="BB264" s="211"/>
      <c r="BC264" s="202"/>
    </row>
    <row r="265" spans="1:55" x14ac:dyDescent="0.25">
      <c r="A265" s="336">
        <v>30</v>
      </c>
      <c r="B265" s="394" t="s">
        <v>239</v>
      </c>
      <c r="C265" s="475" t="s">
        <v>228</v>
      </c>
      <c r="D265" s="378" t="s">
        <v>1252</v>
      </c>
      <c r="E265" s="406">
        <v>1038761.25</v>
      </c>
      <c r="F265" s="7" t="s">
        <v>173</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98">
        <v>10000</v>
      </c>
      <c r="AZ265" s="192"/>
      <c r="BA265" s="202"/>
      <c r="BB265" s="211"/>
      <c r="BC265" s="98" t="s">
        <v>1678</v>
      </c>
    </row>
    <row r="266" spans="1:55" x14ac:dyDescent="0.25">
      <c r="A266" s="337"/>
      <c r="B266" s="395"/>
      <c r="C266" s="445"/>
      <c r="D266" s="445"/>
      <c r="E266" s="407"/>
      <c r="F266" s="7" t="s">
        <v>124</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v>280000</v>
      </c>
      <c r="AZ266" s="192"/>
      <c r="BA266" s="202"/>
      <c r="BB266" s="211"/>
      <c r="BC266" s="202"/>
    </row>
    <row r="267" spans="1:55" x14ac:dyDescent="0.25">
      <c r="A267" s="337"/>
      <c r="B267" s="395"/>
      <c r="C267" s="445"/>
      <c r="D267" s="445"/>
      <c r="E267" s="407"/>
      <c r="F267" s="7" t="s">
        <v>135</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v>7500</v>
      </c>
      <c r="AZ267" s="192"/>
      <c r="BA267" s="202"/>
      <c r="BB267" s="211"/>
      <c r="BC267" s="202"/>
    </row>
    <row r="268" spans="1:55" x14ac:dyDescent="0.25">
      <c r="A268" s="337"/>
      <c r="B268" s="395"/>
      <c r="C268" s="445"/>
      <c r="D268" s="445"/>
      <c r="E268" s="407"/>
      <c r="F268" s="7" t="s">
        <v>148</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v>216261</v>
      </c>
      <c r="AZ268" s="192"/>
      <c r="BA268" s="202"/>
      <c r="BB268" s="211"/>
      <c r="BC268" s="202"/>
    </row>
    <row r="269" spans="1:55" x14ac:dyDescent="0.25">
      <c r="A269" s="337"/>
      <c r="B269" s="395"/>
      <c r="C269" s="445"/>
      <c r="D269" s="445"/>
      <c r="E269" s="407"/>
      <c r="F269" s="7" t="s">
        <v>176</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v>25000</v>
      </c>
      <c r="AZ269" s="192"/>
      <c r="BA269" s="202"/>
      <c r="BB269" s="211"/>
      <c r="BC269" s="202"/>
    </row>
    <row r="270" spans="1:55" x14ac:dyDescent="0.25">
      <c r="A270" s="341"/>
      <c r="B270" s="396"/>
      <c r="C270" s="446"/>
      <c r="D270" s="446"/>
      <c r="E270" s="408"/>
      <c r="F270" s="7" t="s">
        <v>126</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98">
        <v>500000</v>
      </c>
      <c r="AZ270" s="192"/>
      <c r="BA270" s="202">
        <v>5</v>
      </c>
      <c r="BB270" s="211">
        <v>499507</v>
      </c>
      <c r="BC270" s="202" t="s">
        <v>1411</v>
      </c>
    </row>
    <row r="271" spans="1:55" x14ac:dyDescent="0.25">
      <c r="A271" s="69"/>
      <c r="B271" s="35" t="s">
        <v>1655</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f>SUM(AY265:AY270)</f>
        <v>1038761</v>
      </c>
      <c r="AZ271" s="193">
        <f>AY271/E265</f>
        <v>0.99999975932871965</v>
      </c>
      <c r="BA271" s="202"/>
      <c r="BB271" s="211"/>
      <c r="BC271" s="202"/>
    </row>
    <row r="272" spans="1:55" ht="15" customHeight="1" x14ac:dyDescent="0.25">
      <c r="A272" s="336">
        <v>31</v>
      </c>
      <c r="B272" s="394" t="s">
        <v>240</v>
      </c>
      <c r="C272" s="475" t="s">
        <v>228</v>
      </c>
      <c r="D272" s="370" t="s">
        <v>1251</v>
      </c>
      <c r="E272" s="447">
        <v>995229.4800000001</v>
      </c>
      <c r="F272" s="7" t="s">
        <v>126</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v>475000</v>
      </c>
      <c r="AZ272" s="192"/>
      <c r="BA272" s="202">
        <v>5</v>
      </c>
      <c r="BB272" s="211">
        <v>475000</v>
      </c>
      <c r="BC272" s="202" t="s">
        <v>1635</v>
      </c>
    </row>
    <row r="273" spans="1:55" x14ac:dyDescent="0.25">
      <c r="A273" s="337"/>
      <c r="B273" s="395"/>
      <c r="C273" s="445"/>
      <c r="D273" s="383"/>
      <c r="E273" s="448"/>
      <c r="F273" s="7" t="s">
        <v>148</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v>240000</v>
      </c>
      <c r="AZ273" s="192"/>
      <c r="BA273" s="202"/>
      <c r="BB273" s="211"/>
      <c r="BC273" s="202"/>
    </row>
    <row r="274" spans="1:55" x14ac:dyDescent="0.25">
      <c r="A274" s="337"/>
      <c r="B274" s="395"/>
      <c r="C274" s="445"/>
      <c r="D274" s="383"/>
      <c r="E274" s="448"/>
      <c r="F274" s="7" t="s">
        <v>176</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v>20000</v>
      </c>
      <c r="AZ274" s="192"/>
      <c r="BA274" s="202">
        <v>1</v>
      </c>
      <c r="BB274" s="211">
        <v>19716</v>
      </c>
      <c r="BC274" s="202"/>
    </row>
    <row r="275" spans="1:55" x14ac:dyDescent="0.25">
      <c r="A275" s="337"/>
      <c r="B275" s="395"/>
      <c r="C275" s="445"/>
      <c r="D275" s="383"/>
      <c r="E275" s="448"/>
      <c r="F275" s="7" t="s">
        <v>173</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v>10229.17</v>
      </c>
      <c r="AZ275" s="192"/>
      <c r="BA275" s="202"/>
      <c r="BB275" s="211"/>
      <c r="BC275" s="202"/>
    </row>
    <row r="276" spans="1:55" x14ac:dyDescent="0.25">
      <c r="A276" s="337"/>
      <c r="B276" s="395"/>
      <c r="C276" s="445"/>
      <c r="D276" s="383"/>
      <c r="E276" s="448"/>
      <c r="F276" s="7" t="s">
        <v>241</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v>10000</v>
      </c>
      <c r="AZ276" s="192"/>
      <c r="BA276" s="202"/>
      <c r="BB276" s="211"/>
      <c r="BC276" s="202"/>
    </row>
    <row r="277" spans="1:55" x14ac:dyDescent="0.25">
      <c r="A277" s="337"/>
      <c r="B277" s="395"/>
      <c r="C277" s="445"/>
      <c r="D277" s="383"/>
      <c r="E277" s="448"/>
      <c r="F277" s="7" t="s">
        <v>182</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v>228000</v>
      </c>
      <c r="AZ277" s="192"/>
      <c r="BA277" s="202">
        <v>6</v>
      </c>
      <c r="BB277" s="211">
        <v>228000</v>
      </c>
      <c r="BC277" s="202"/>
    </row>
    <row r="278" spans="1:55" x14ac:dyDescent="0.25">
      <c r="A278" s="341"/>
      <c r="B278" s="396"/>
      <c r="C278" s="446"/>
      <c r="D278" s="384"/>
      <c r="E278" s="449"/>
      <c r="F278" s="7" t="s">
        <v>135</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v>12000</v>
      </c>
      <c r="AZ278" s="192"/>
      <c r="BA278" s="202"/>
      <c r="BB278" s="211"/>
      <c r="BC278" s="202"/>
    </row>
    <row r="279" spans="1:55" x14ac:dyDescent="0.25">
      <c r="A279" s="67"/>
      <c r="B279" s="41" t="s">
        <v>1655</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f>SUM(AY272:AY278)</f>
        <v>995229.17</v>
      </c>
      <c r="AZ279" s="193">
        <f>AY279/E272</f>
        <v>0.99999968851404997</v>
      </c>
      <c r="BA279" s="202"/>
      <c r="BB279" s="211"/>
      <c r="BC279" s="202"/>
    </row>
    <row r="280" spans="1:55" s="213" customFormat="1" x14ac:dyDescent="0.25">
      <c r="A280" s="422">
        <v>32</v>
      </c>
      <c r="B280" s="345" t="s">
        <v>242</v>
      </c>
      <c r="C280" s="352" t="s">
        <v>243</v>
      </c>
      <c r="D280" s="370" t="s">
        <v>986</v>
      </c>
      <c r="E280" s="406">
        <v>1220168.31</v>
      </c>
      <c r="F280" s="7" t="s">
        <v>146</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98">
        <v>580129</v>
      </c>
      <c r="AZ280" s="192"/>
      <c r="BA280" s="212"/>
      <c r="BB280" s="227"/>
      <c r="BC280" s="212"/>
    </row>
    <row r="281" spans="1:55" s="213" customFormat="1" x14ac:dyDescent="0.25">
      <c r="A281" s="423"/>
      <c r="B281" s="346"/>
      <c r="C281" s="353"/>
      <c r="D281" s="353"/>
      <c r="E281" s="407"/>
      <c r="F281" s="7" t="s">
        <v>182</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98">
        <v>96666</v>
      </c>
      <c r="AZ281" s="192"/>
      <c r="BA281" s="212"/>
      <c r="BB281" s="227"/>
      <c r="BC281" s="212"/>
    </row>
    <row r="282" spans="1:55" s="213" customFormat="1" x14ac:dyDescent="0.25">
      <c r="A282" s="423"/>
      <c r="B282" s="346"/>
      <c r="C282" s="353"/>
      <c r="D282" s="353"/>
      <c r="E282" s="407"/>
      <c r="F282" s="7" t="s">
        <v>132</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98">
        <v>446720</v>
      </c>
      <c r="AZ282" s="192"/>
      <c r="BA282" s="212">
        <v>7</v>
      </c>
      <c r="BB282" s="227">
        <v>438318</v>
      </c>
      <c r="BC282" s="212" t="s">
        <v>604</v>
      </c>
    </row>
    <row r="283" spans="1:55" s="213" customFormat="1" x14ac:dyDescent="0.25">
      <c r="A283" s="423"/>
      <c r="B283" s="346"/>
      <c r="C283" s="353"/>
      <c r="D283" s="353"/>
      <c r="E283" s="407"/>
      <c r="F283" s="7" t="s">
        <v>126</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98">
        <v>38656</v>
      </c>
      <c r="AZ283" s="192"/>
      <c r="BA283" s="212"/>
      <c r="BB283" s="227"/>
      <c r="BC283" s="212"/>
    </row>
    <row r="284" spans="1:55" s="213" customFormat="1" x14ac:dyDescent="0.25">
      <c r="A284" s="424"/>
      <c r="B284" s="347"/>
      <c r="C284" s="354"/>
      <c r="D284" s="354"/>
      <c r="E284" s="408"/>
      <c r="F284" s="7" t="s">
        <v>135</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98">
        <v>57997</v>
      </c>
      <c r="AZ284" s="192"/>
      <c r="BA284" s="212"/>
      <c r="BB284" s="227"/>
      <c r="BC284" s="212"/>
    </row>
    <row r="285" spans="1:55" x14ac:dyDescent="0.25">
      <c r="A285" s="68"/>
      <c r="B285" s="21" t="s">
        <v>1655</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f>AY280+AY281+AY282+AY283+AY284</f>
        <v>1220168</v>
      </c>
      <c r="AZ285" s="193">
        <f>AY285/E280</f>
        <v>0.99999974593668961</v>
      </c>
      <c r="BA285" s="202"/>
      <c r="BB285" s="211"/>
      <c r="BC285" s="202"/>
    </row>
    <row r="286" spans="1:55" x14ac:dyDescent="0.25">
      <c r="A286" s="336">
        <v>33</v>
      </c>
      <c r="B286" s="345" t="s">
        <v>244</v>
      </c>
      <c r="C286" s="352" t="s">
        <v>243</v>
      </c>
      <c r="D286" s="370" t="s">
        <v>1011</v>
      </c>
      <c r="E286" s="406">
        <v>2409123.71</v>
      </c>
      <c r="F286" s="7" t="s">
        <v>121</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f t="shared" ref="AY286:AY291" si="2">G286+H286+I286+J286+K286+L286+M286+N286</f>
        <v>1374053.65</v>
      </c>
      <c r="AZ286" s="192"/>
      <c r="BA286" s="202">
        <v>15</v>
      </c>
      <c r="BB286" s="211">
        <v>1285229</v>
      </c>
      <c r="BC286" s="202" t="s">
        <v>1175</v>
      </c>
    </row>
    <row r="287" spans="1:55" x14ac:dyDescent="0.25">
      <c r="A287" s="337"/>
      <c r="B287" s="346"/>
      <c r="C287" s="353"/>
      <c r="D287" s="371"/>
      <c r="E287" s="407"/>
      <c r="F287" s="7" t="s">
        <v>319</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f t="shared" si="2"/>
        <v>498998.43</v>
      </c>
      <c r="AZ287" s="192"/>
      <c r="BA287" s="202">
        <v>9</v>
      </c>
      <c r="BB287" s="211">
        <v>487605</v>
      </c>
      <c r="BC287" s="202" t="s">
        <v>1176</v>
      </c>
    </row>
    <row r="288" spans="1:55" x14ac:dyDescent="0.25">
      <c r="A288" s="337"/>
      <c r="B288" s="346"/>
      <c r="C288" s="353"/>
      <c r="D288" s="371"/>
      <c r="E288" s="407"/>
      <c r="F288" s="7" t="s">
        <v>245</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f t="shared" si="2"/>
        <v>113643.53</v>
      </c>
      <c r="AZ288" s="192"/>
      <c r="BA288" s="202"/>
      <c r="BB288" s="211"/>
      <c r="BC288" s="202" t="s">
        <v>1177</v>
      </c>
    </row>
    <row r="289" spans="1:55" x14ac:dyDescent="0.25">
      <c r="A289" s="337"/>
      <c r="B289" s="346"/>
      <c r="C289" s="353"/>
      <c r="D289" s="371"/>
      <c r="E289" s="407"/>
      <c r="F289" s="7" t="s">
        <v>132</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f t="shared" si="2"/>
        <v>103312.3</v>
      </c>
      <c r="AZ289" s="192"/>
      <c r="BA289" s="202"/>
      <c r="BB289" s="211"/>
      <c r="BC289" s="202" t="s">
        <v>1177</v>
      </c>
    </row>
    <row r="290" spans="1:55" x14ac:dyDescent="0.25">
      <c r="A290" s="337"/>
      <c r="B290" s="346"/>
      <c r="C290" s="353"/>
      <c r="D290" s="371"/>
      <c r="E290" s="407"/>
      <c r="F290" s="7" t="s">
        <v>309</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f t="shared" si="2"/>
        <v>208576.3</v>
      </c>
      <c r="AZ290" s="192"/>
      <c r="BA290" s="202">
        <v>1</v>
      </c>
      <c r="BB290" s="211">
        <v>200000</v>
      </c>
      <c r="BC290" s="202" t="s">
        <v>1178</v>
      </c>
    </row>
    <row r="291" spans="1:55" x14ac:dyDescent="0.25">
      <c r="A291" s="337"/>
      <c r="B291" s="346"/>
      <c r="C291" s="353"/>
      <c r="D291" s="371"/>
      <c r="E291" s="407"/>
      <c r="F291" s="7" t="s">
        <v>1083</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f t="shared" si="2"/>
        <v>110539.5</v>
      </c>
      <c r="AZ291" s="192"/>
      <c r="BA291" s="202">
        <v>4</v>
      </c>
      <c r="BB291" s="211">
        <v>110524</v>
      </c>
      <c r="BC291" s="202" t="s">
        <v>1500</v>
      </c>
    </row>
    <row r="292" spans="1:55" x14ac:dyDescent="0.25">
      <c r="A292" s="69"/>
      <c r="B292" s="23" t="s">
        <v>1655</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f>SUM(AY286:AY291)</f>
        <v>2409123.71</v>
      </c>
      <c r="AZ292" s="193">
        <f>AY292/E286</f>
        <v>1</v>
      </c>
      <c r="BA292" s="202"/>
      <c r="BB292" s="211"/>
      <c r="BC292" s="202"/>
    </row>
    <row r="293" spans="1:55" x14ac:dyDescent="0.25">
      <c r="A293" s="336">
        <v>34</v>
      </c>
      <c r="B293" s="345" t="s">
        <v>246</v>
      </c>
      <c r="C293" s="352" t="s">
        <v>243</v>
      </c>
      <c r="D293" s="370" t="s">
        <v>1012</v>
      </c>
      <c r="E293" s="406">
        <v>2614037.58</v>
      </c>
      <c r="F293" s="7" t="s">
        <v>1084</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7">
        <v>150000</v>
      </c>
      <c r="AZ293" s="192"/>
      <c r="BA293" s="202"/>
      <c r="BB293" s="211"/>
      <c r="BC293" s="202" t="s">
        <v>1276</v>
      </c>
    </row>
    <row r="294" spans="1:55" x14ac:dyDescent="0.25">
      <c r="A294" s="337"/>
      <c r="B294" s="346"/>
      <c r="C294" s="353"/>
      <c r="D294" s="353"/>
      <c r="E294" s="407"/>
      <c r="F294" s="7" t="s">
        <v>1085</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7">
        <v>50000</v>
      </c>
      <c r="AZ294" s="192"/>
      <c r="BA294" s="202">
        <v>1</v>
      </c>
      <c r="BB294" s="211">
        <v>39067.81</v>
      </c>
      <c r="BC294" s="202" t="s">
        <v>1656</v>
      </c>
    </row>
    <row r="295" spans="1:55" x14ac:dyDescent="0.25">
      <c r="A295" s="337"/>
      <c r="B295" s="346"/>
      <c r="C295" s="353"/>
      <c r="D295" s="353"/>
      <c r="E295" s="407"/>
      <c r="F295" s="7" t="s">
        <v>1086</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v>1010000</v>
      </c>
      <c r="AZ295" s="192"/>
      <c r="BA295" s="202">
        <v>3</v>
      </c>
      <c r="BB295" s="211">
        <v>600000</v>
      </c>
      <c r="BC295" s="202" t="s">
        <v>605</v>
      </c>
    </row>
    <row r="296" spans="1:55" x14ac:dyDescent="0.25">
      <c r="A296" s="337"/>
      <c r="B296" s="346"/>
      <c r="C296" s="353"/>
      <c r="D296" s="353"/>
      <c r="E296" s="407"/>
      <c r="F296" s="7" t="s">
        <v>1087</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v>90000</v>
      </c>
      <c r="AZ296" s="192"/>
      <c r="BA296" s="202"/>
      <c r="BB296" s="211"/>
      <c r="BC296" s="202" t="s">
        <v>1657</v>
      </c>
    </row>
    <row r="297" spans="1:55" x14ac:dyDescent="0.25">
      <c r="A297" s="337"/>
      <c r="B297" s="346"/>
      <c r="C297" s="353"/>
      <c r="D297" s="353"/>
      <c r="E297" s="407"/>
      <c r="F297" s="7" t="s">
        <v>1088</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v>100000</v>
      </c>
      <c r="AZ297" s="192"/>
      <c r="BA297" s="202">
        <v>1</v>
      </c>
      <c r="BB297" s="211">
        <v>86357</v>
      </c>
      <c r="BC297" s="319" t="s">
        <v>1658</v>
      </c>
    </row>
    <row r="298" spans="1:55" x14ac:dyDescent="0.25">
      <c r="A298" s="337"/>
      <c r="B298" s="346"/>
      <c r="C298" s="353"/>
      <c r="D298" s="353"/>
      <c r="E298" s="407"/>
      <c r="F298" s="7" t="s">
        <v>1089</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v>300000</v>
      </c>
      <c r="AZ298" s="192"/>
      <c r="BA298" s="202">
        <v>15</v>
      </c>
      <c r="BB298" s="211">
        <v>300000</v>
      </c>
      <c r="BC298" s="202" t="s">
        <v>1659</v>
      </c>
    </row>
    <row r="299" spans="1:55" x14ac:dyDescent="0.25">
      <c r="A299" s="337"/>
      <c r="B299" s="346"/>
      <c r="C299" s="353"/>
      <c r="D299" s="353"/>
      <c r="E299" s="407"/>
      <c r="F299" s="7" t="s">
        <v>1090</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v>80000</v>
      </c>
      <c r="AZ299" s="192"/>
      <c r="BA299" s="202">
        <v>3</v>
      </c>
      <c r="BB299" s="211">
        <v>80000</v>
      </c>
      <c r="BC299" s="202" t="s">
        <v>1660</v>
      </c>
    </row>
    <row r="300" spans="1:55" x14ac:dyDescent="0.25">
      <c r="A300" s="337"/>
      <c r="B300" s="346"/>
      <c r="C300" s="353"/>
      <c r="D300" s="353"/>
      <c r="E300" s="407"/>
      <c r="F300" s="7" t="s">
        <v>1091</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v>239796.05</v>
      </c>
      <c r="AZ300" s="192"/>
      <c r="BA300" s="202">
        <v>1</v>
      </c>
      <c r="BB300" s="211">
        <v>79303.399999999994</v>
      </c>
      <c r="BC300" s="319" t="s">
        <v>606</v>
      </c>
    </row>
    <row r="301" spans="1:55" x14ac:dyDescent="0.25">
      <c r="A301" s="337"/>
      <c r="B301" s="346"/>
      <c r="C301" s="353"/>
      <c r="D301" s="353"/>
      <c r="E301" s="407"/>
      <c r="F301" s="7" t="s">
        <v>1092</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v>245000</v>
      </c>
      <c r="AZ301" s="192"/>
      <c r="BA301" s="202">
        <v>2</v>
      </c>
      <c r="BB301" s="211">
        <v>307703</v>
      </c>
      <c r="BC301" s="202" t="s">
        <v>1661</v>
      </c>
    </row>
    <row r="302" spans="1:55" x14ac:dyDescent="0.25">
      <c r="A302" s="337"/>
      <c r="B302" s="346"/>
      <c r="C302" s="353"/>
      <c r="D302" s="353"/>
      <c r="E302" s="407"/>
      <c r="F302" s="7" t="s">
        <v>1093</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v>299241.53000000003</v>
      </c>
      <c r="AZ302" s="192"/>
      <c r="BA302" s="202"/>
      <c r="BB302" s="211"/>
      <c r="BC302" s="202" t="s">
        <v>1657</v>
      </c>
    </row>
    <row r="303" spans="1:55" x14ac:dyDescent="0.25">
      <c r="A303" s="209"/>
      <c r="B303" s="210"/>
      <c r="C303" s="139"/>
      <c r="D303" s="216"/>
      <c r="E303" s="217"/>
      <c r="F303" s="7" t="s">
        <v>1318</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v>50000</v>
      </c>
      <c r="AZ303" s="192"/>
      <c r="BA303" s="202"/>
      <c r="BB303" s="211"/>
      <c r="BC303" s="202" t="s">
        <v>1657</v>
      </c>
    </row>
    <row r="304" spans="1:55" x14ac:dyDescent="0.25">
      <c r="A304" s="69"/>
      <c r="B304" s="23" t="s">
        <v>1655</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f>SUM(AY293:AY303)</f>
        <v>2614037.58</v>
      </c>
      <c r="AZ304" s="193">
        <f>AY304/E293</f>
        <v>1</v>
      </c>
      <c r="BA304" s="202"/>
      <c r="BB304" s="211"/>
      <c r="BC304" s="202"/>
    </row>
    <row r="305" spans="1:55" x14ac:dyDescent="0.25">
      <c r="A305" s="336">
        <v>35</v>
      </c>
      <c r="B305" s="345" t="s">
        <v>248</v>
      </c>
      <c r="C305" s="352" t="s">
        <v>243</v>
      </c>
      <c r="D305" s="370" t="s">
        <v>1013</v>
      </c>
      <c r="E305" s="406">
        <v>2026526.11</v>
      </c>
      <c r="F305" s="46" t="s">
        <v>325</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v>100000</v>
      </c>
      <c r="AZ305" s="192"/>
      <c r="BA305" s="202"/>
      <c r="BB305" s="211"/>
      <c r="BC305" s="202" t="s">
        <v>30</v>
      </c>
    </row>
    <row r="306" spans="1:55" x14ac:dyDescent="0.25">
      <c r="A306" s="337"/>
      <c r="B306" s="346"/>
      <c r="C306" s="353"/>
      <c r="D306" s="343"/>
      <c r="E306" s="407"/>
      <c r="F306" s="46" t="s">
        <v>169</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v>200000</v>
      </c>
      <c r="AZ306" s="192"/>
      <c r="BA306" s="202"/>
      <c r="BB306" s="211"/>
      <c r="BC306" s="202" t="s">
        <v>1662</v>
      </c>
    </row>
    <row r="307" spans="1:55" x14ac:dyDescent="0.25">
      <c r="A307" s="337"/>
      <c r="B307" s="346"/>
      <c r="C307" s="353"/>
      <c r="D307" s="343"/>
      <c r="E307" s="407"/>
      <c r="F307" s="46" t="s">
        <v>520</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v>437480.28</v>
      </c>
      <c r="AZ307" s="192"/>
      <c r="BA307" s="202">
        <v>11</v>
      </c>
      <c r="BB307" s="211">
        <v>550000</v>
      </c>
      <c r="BC307" s="202" t="s">
        <v>1663</v>
      </c>
    </row>
    <row r="308" spans="1:55" x14ac:dyDescent="0.25">
      <c r="A308" s="337"/>
      <c r="B308" s="346"/>
      <c r="C308" s="353"/>
      <c r="D308" s="343"/>
      <c r="E308" s="407"/>
      <c r="F308" s="46" t="s">
        <v>322</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v>68330.75</v>
      </c>
      <c r="AZ308" s="192"/>
      <c r="BA308" s="202"/>
      <c r="BB308" s="211"/>
      <c r="BC308" s="202" t="s">
        <v>31</v>
      </c>
    </row>
    <row r="309" spans="1:55" x14ac:dyDescent="0.25">
      <c r="A309" s="337"/>
      <c r="B309" s="346"/>
      <c r="C309" s="353"/>
      <c r="D309" s="343"/>
      <c r="E309" s="407"/>
      <c r="F309" s="46" t="s">
        <v>165</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v>109493.15</v>
      </c>
      <c r="AZ309" s="192"/>
      <c r="BA309" s="202">
        <v>1</v>
      </c>
      <c r="BB309" s="211">
        <v>94525</v>
      </c>
      <c r="BC309" s="202" t="s">
        <v>1664</v>
      </c>
    </row>
    <row r="310" spans="1:55" x14ac:dyDescent="0.25">
      <c r="A310" s="337"/>
      <c r="B310" s="346"/>
      <c r="C310" s="353"/>
      <c r="D310" s="343"/>
      <c r="E310" s="407"/>
      <c r="F310" s="46" t="s">
        <v>166</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v>755738.07</v>
      </c>
      <c r="AZ310" s="192"/>
      <c r="BA310" s="202">
        <v>8</v>
      </c>
      <c r="BB310" s="211">
        <v>937479</v>
      </c>
      <c r="BC310" s="202"/>
    </row>
    <row r="311" spans="1:55" x14ac:dyDescent="0.25">
      <c r="A311" s="341"/>
      <c r="B311" s="347"/>
      <c r="C311" s="354"/>
      <c r="D311" s="344"/>
      <c r="E311" s="408"/>
      <c r="F311" s="46" t="s">
        <v>144</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v>355483.86</v>
      </c>
      <c r="AZ311" s="192"/>
      <c r="BA311" s="202">
        <v>1</v>
      </c>
      <c r="BB311" s="211">
        <v>79912</v>
      </c>
      <c r="BC311" s="202" t="s">
        <v>1665</v>
      </c>
    </row>
    <row r="312" spans="1:55" x14ac:dyDescent="0.25">
      <c r="A312" s="69"/>
      <c r="B312" s="23" t="s">
        <v>1655</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f>SUM(AY305:AY311)</f>
        <v>2026526.1099999999</v>
      </c>
      <c r="AZ312" s="193">
        <f>AY312/E305</f>
        <v>0.99999999999999989</v>
      </c>
      <c r="BA312" s="202"/>
      <c r="BB312" s="211"/>
      <c r="BC312" s="202"/>
    </row>
    <row r="313" spans="1:55" x14ac:dyDescent="0.25">
      <c r="A313" s="336">
        <v>36</v>
      </c>
      <c r="B313" s="345" t="s">
        <v>1094</v>
      </c>
      <c r="C313" s="352" t="s">
        <v>243</v>
      </c>
      <c r="D313" s="370" t="s">
        <v>1014</v>
      </c>
      <c r="E313" s="442">
        <v>2066211.31</v>
      </c>
      <c r="F313" s="7" t="s">
        <v>1096</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v>902471</v>
      </c>
      <c r="AZ313" s="192"/>
      <c r="BA313" s="202">
        <v>6</v>
      </c>
      <c r="BB313" s="211">
        <v>1025771</v>
      </c>
      <c r="BC313" s="202" t="s">
        <v>1179</v>
      </c>
    </row>
    <row r="314" spans="1:55" x14ac:dyDescent="0.25">
      <c r="A314" s="337"/>
      <c r="B314" s="346"/>
      <c r="C314" s="353"/>
      <c r="D314" s="371"/>
      <c r="E314" s="443"/>
      <c r="F314" s="7" t="s">
        <v>222</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v>360000</v>
      </c>
      <c r="AZ314" s="192"/>
      <c r="BA314" s="202"/>
      <c r="BB314" s="211"/>
      <c r="BC314" s="202"/>
    </row>
    <row r="315" spans="1:55" x14ac:dyDescent="0.25">
      <c r="A315" s="337"/>
      <c r="B315" s="346"/>
      <c r="C315" s="353"/>
      <c r="D315" s="371"/>
      <c r="E315" s="443"/>
      <c r="F315" s="7" t="s">
        <v>1095</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v>100000</v>
      </c>
      <c r="AZ315" s="192"/>
      <c r="BA315" s="202">
        <v>1</v>
      </c>
      <c r="BB315" s="211">
        <v>99920</v>
      </c>
      <c r="BC315" s="202" t="s">
        <v>1180</v>
      </c>
    </row>
    <row r="316" spans="1:55" x14ac:dyDescent="0.25">
      <c r="A316" s="337"/>
      <c r="B316" s="346"/>
      <c r="C316" s="353"/>
      <c r="D316" s="371"/>
      <c r="E316" s="443"/>
      <c r="F316" s="7" t="s">
        <v>223</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f>G316+H316+I316+J316+K316+L316+M316+N316</f>
        <v>343740</v>
      </c>
      <c r="AZ316" s="192"/>
      <c r="BA316" s="202"/>
      <c r="BB316" s="211"/>
      <c r="BC316" s="202" t="s">
        <v>1181</v>
      </c>
    </row>
    <row r="317" spans="1:55" x14ac:dyDescent="0.25">
      <c r="A317" s="337"/>
      <c r="B317" s="346"/>
      <c r="C317" s="353"/>
      <c r="D317" s="371"/>
      <c r="E317" s="443"/>
      <c r="F317" s="7" t="s">
        <v>249</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f>G317+H317+I317+J317+K317+L317+M317+N317</f>
        <v>200000</v>
      </c>
      <c r="AZ317" s="192"/>
      <c r="BA317" s="202">
        <v>1</v>
      </c>
      <c r="BB317" s="211">
        <v>200000</v>
      </c>
      <c r="BC317" s="202"/>
    </row>
    <row r="318" spans="1:55" x14ac:dyDescent="0.25">
      <c r="A318" s="341"/>
      <c r="B318" s="347"/>
      <c r="C318" s="354"/>
      <c r="D318" s="385"/>
      <c r="E318" s="444"/>
      <c r="F318" s="7" t="s">
        <v>132</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v>160000</v>
      </c>
      <c r="AZ318" s="192"/>
      <c r="BA318" s="202">
        <v>1</v>
      </c>
      <c r="BB318" s="211">
        <v>160000</v>
      </c>
      <c r="BC318" s="202"/>
    </row>
    <row r="319" spans="1:55" x14ac:dyDescent="0.25">
      <c r="A319" s="69"/>
      <c r="B319" s="23" t="s">
        <v>1655</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f>SUM(AY313:AY318)</f>
        <v>2066211</v>
      </c>
      <c r="AZ319" s="193">
        <f>AY319/E313</f>
        <v>0.99999984996694258</v>
      </c>
      <c r="BA319" s="202"/>
      <c r="BB319" s="211"/>
      <c r="BC319" s="202"/>
    </row>
    <row r="320" spans="1:55" ht="15" customHeight="1" x14ac:dyDescent="0.25">
      <c r="A320" s="375">
        <v>37</v>
      </c>
      <c r="B320" s="355" t="s">
        <v>822</v>
      </c>
      <c r="C320" s="349" t="s">
        <v>252</v>
      </c>
      <c r="D320" s="372" t="s">
        <v>821</v>
      </c>
      <c r="E320" s="425">
        <v>2323612.31</v>
      </c>
      <c r="F320" s="46" t="s">
        <v>250</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8">
        <v>261092</v>
      </c>
      <c r="AZ320" s="192"/>
      <c r="BA320" s="202"/>
      <c r="BB320" s="211"/>
      <c r="BC320" s="202"/>
    </row>
    <row r="321" spans="1:55" x14ac:dyDescent="0.25">
      <c r="A321" s="376"/>
      <c r="B321" s="356"/>
      <c r="C321" s="350"/>
      <c r="D321" s="350"/>
      <c r="E321" s="426"/>
      <c r="F321" s="46" t="s">
        <v>251</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8">
        <v>200000</v>
      </c>
      <c r="AZ321" s="192"/>
      <c r="BA321" s="202">
        <v>4</v>
      </c>
      <c r="BB321" s="211">
        <v>200000</v>
      </c>
      <c r="BC321" s="202"/>
    </row>
    <row r="322" spans="1:55" x14ac:dyDescent="0.25">
      <c r="A322" s="376"/>
      <c r="B322" s="356"/>
      <c r="C322" s="350"/>
      <c r="D322" s="350"/>
      <c r="E322" s="426"/>
      <c r="F322" s="46" t="s">
        <v>253</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8">
        <v>200000</v>
      </c>
      <c r="AZ322" s="192"/>
      <c r="BA322" s="202">
        <v>1</v>
      </c>
      <c r="BB322" s="211">
        <v>197299</v>
      </c>
      <c r="BC322" s="202"/>
    </row>
    <row r="323" spans="1:55" x14ac:dyDescent="0.25">
      <c r="A323" s="376"/>
      <c r="B323" s="356"/>
      <c r="C323" s="350"/>
      <c r="D323" s="350"/>
      <c r="E323" s="426"/>
      <c r="F323" s="49" t="s">
        <v>254</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8">
        <v>1382548</v>
      </c>
      <c r="AZ323" s="192"/>
      <c r="BA323" s="202">
        <v>15</v>
      </c>
      <c r="BB323" s="211">
        <v>1470047</v>
      </c>
      <c r="BC323" s="202" t="s">
        <v>40</v>
      </c>
    </row>
    <row r="324" spans="1:55" x14ac:dyDescent="0.25">
      <c r="A324" s="376"/>
      <c r="B324" s="356"/>
      <c r="C324" s="350"/>
      <c r="D324" s="350"/>
      <c r="E324" s="426"/>
      <c r="F324" s="46" t="s">
        <v>255</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8">
        <v>200000</v>
      </c>
      <c r="AZ324" s="192"/>
      <c r="BA324" s="202">
        <v>1</v>
      </c>
      <c r="BB324" s="211">
        <v>91932</v>
      </c>
      <c r="BC324" s="202"/>
    </row>
    <row r="325" spans="1:55" x14ac:dyDescent="0.25">
      <c r="A325" s="495"/>
      <c r="B325" s="357"/>
      <c r="C325" s="351"/>
      <c r="D325" s="351"/>
      <c r="E325" s="427"/>
      <c r="F325" s="46" t="s">
        <v>256</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8">
        <v>79972</v>
      </c>
      <c r="AZ325" s="192"/>
      <c r="BA325" s="202">
        <v>1</v>
      </c>
      <c r="BB325" s="211">
        <v>79875</v>
      </c>
      <c r="BC325" s="202"/>
    </row>
    <row r="326" spans="1:55" x14ac:dyDescent="0.25">
      <c r="A326" s="67"/>
      <c r="B326" s="23" t="s">
        <v>1655</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f>SUM(AY320:AY325)</f>
        <v>2323612</v>
      </c>
      <c r="AZ326" s="193">
        <f>AY326/E320</f>
        <v>0.99999986658703832</v>
      </c>
      <c r="BA326" s="202"/>
      <c r="BB326" s="211"/>
      <c r="BC326" s="202"/>
    </row>
    <row r="327" spans="1:55" ht="15" customHeight="1" x14ac:dyDescent="0.25">
      <c r="A327" s="336">
        <v>38</v>
      </c>
      <c r="B327" s="358" t="s">
        <v>257</v>
      </c>
      <c r="C327" s="365" t="s">
        <v>252</v>
      </c>
      <c r="D327" s="369" t="s">
        <v>823</v>
      </c>
      <c r="E327" s="421">
        <v>2699304.52</v>
      </c>
      <c r="F327" s="8" t="s">
        <v>218</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98">
        <f>SUM(G327:N327)</f>
        <v>37929</v>
      </c>
      <c r="AZ327" s="192"/>
      <c r="BA327" s="202">
        <v>1</v>
      </c>
      <c r="BB327" s="211">
        <v>37634.57</v>
      </c>
      <c r="BC327" s="202"/>
    </row>
    <row r="328" spans="1:55" x14ac:dyDescent="0.25">
      <c r="A328" s="337"/>
      <c r="B328" s="358"/>
      <c r="C328" s="365"/>
      <c r="D328" s="369"/>
      <c r="E328" s="421"/>
      <c r="F328" s="78" t="s">
        <v>216</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98">
        <f>SUM(G328:N328)</f>
        <v>632156</v>
      </c>
      <c r="AZ328" s="192"/>
      <c r="BA328" s="202">
        <v>15</v>
      </c>
      <c r="BB328" s="211">
        <v>750000</v>
      </c>
      <c r="BC328" s="202" t="s">
        <v>41</v>
      </c>
    </row>
    <row r="329" spans="1:55" x14ac:dyDescent="0.25">
      <c r="A329" s="337"/>
      <c r="B329" s="358"/>
      <c r="C329" s="365"/>
      <c r="D329" s="369"/>
      <c r="E329" s="421"/>
      <c r="F329" s="78" t="s">
        <v>271</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98">
        <f>SUM(G329:N329)</f>
        <v>322399</v>
      </c>
      <c r="AZ329" s="192"/>
      <c r="BA329" s="202">
        <v>3</v>
      </c>
      <c r="BB329" s="211">
        <v>479089</v>
      </c>
      <c r="BC329" s="202" t="s">
        <v>0</v>
      </c>
    </row>
    <row r="330" spans="1:55" x14ac:dyDescent="0.25">
      <c r="A330" s="337"/>
      <c r="B330" s="358"/>
      <c r="C330" s="365"/>
      <c r="D330" s="369"/>
      <c r="E330" s="421"/>
      <c r="F330" s="78" t="s">
        <v>213</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98">
        <f>SUM(G330:N330)</f>
        <v>164360</v>
      </c>
      <c r="AZ330" s="192"/>
      <c r="BA330" s="202"/>
      <c r="BB330" s="211"/>
      <c r="BC330" s="202"/>
    </row>
    <row r="331" spans="1:55" x14ac:dyDescent="0.25">
      <c r="A331" s="337"/>
      <c r="B331" s="358"/>
      <c r="C331" s="365"/>
      <c r="D331" s="369"/>
      <c r="E331" s="421"/>
      <c r="F331" s="78" t="s">
        <v>215</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98">
        <f>SUM(G331:N331)</f>
        <v>1352813</v>
      </c>
      <c r="AZ331" s="192"/>
      <c r="BA331" s="202">
        <v>19</v>
      </c>
      <c r="BB331" s="211">
        <v>1407331.87</v>
      </c>
      <c r="BC331" s="202" t="s">
        <v>1538</v>
      </c>
    </row>
    <row r="332" spans="1:55" x14ac:dyDescent="0.25">
      <c r="A332" s="341"/>
      <c r="B332" s="358"/>
      <c r="C332" s="365"/>
      <c r="D332" s="369"/>
      <c r="E332" s="421"/>
      <c r="F332" s="78" t="s">
        <v>231</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98">
        <v>189647</v>
      </c>
      <c r="AZ332" s="192"/>
      <c r="BA332" s="202"/>
      <c r="BB332" s="211"/>
      <c r="BC332" s="202"/>
    </row>
    <row r="333" spans="1:55" x14ac:dyDescent="0.25">
      <c r="A333" s="68"/>
      <c r="B333" s="21" t="s">
        <v>1655</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f>SUM(AY327:AY332)</f>
        <v>2699304</v>
      </c>
      <c r="AZ333" s="193">
        <f>AY333/E327</f>
        <v>0.9999998073577856</v>
      </c>
      <c r="BA333" s="202"/>
      <c r="BB333" s="211"/>
      <c r="BC333" s="202"/>
    </row>
    <row r="334" spans="1:55" ht="15" customHeight="1" x14ac:dyDescent="0.25">
      <c r="A334" s="336">
        <v>39</v>
      </c>
      <c r="B334" s="345" t="s">
        <v>258</v>
      </c>
      <c r="C334" s="352" t="s">
        <v>259</v>
      </c>
      <c r="D334" s="370" t="s">
        <v>824</v>
      </c>
      <c r="E334" s="27"/>
      <c r="F334" s="7" t="s">
        <v>231</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f>SUM(G334:N334)</f>
        <v>926573</v>
      </c>
      <c r="AZ334" s="192"/>
      <c r="BA334" s="202">
        <v>8</v>
      </c>
      <c r="BB334" s="211">
        <v>926369</v>
      </c>
      <c r="BC334" s="202"/>
    </row>
    <row r="335" spans="1:55" ht="15" customHeight="1" x14ac:dyDescent="0.25">
      <c r="A335" s="337"/>
      <c r="B335" s="346"/>
      <c r="C335" s="353"/>
      <c r="D335" s="371"/>
      <c r="E335" s="139"/>
      <c r="F335" s="7" t="s">
        <v>216</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f>SUM(G335:N335)</f>
        <v>951975</v>
      </c>
      <c r="AZ335" s="192"/>
      <c r="BA335" s="202">
        <v>5</v>
      </c>
      <c r="BB335" s="211">
        <v>794672</v>
      </c>
      <c r="BC335" s="202"/>
    </row>
    <row r="336" spans="1:55" x14ac:dyDescent="0.25">
      <c r="A336" s="337"/>
      <c r="B336" s="346"/>
      <c r="C336" s="353"/>
      <c r="D336" s="371"/>
      <c r="E336" s="139"/>
      <c r="F336" s="7" t="s">
        <v>825</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f>SUM(G336:N336)</f>
        <v>300000</v>
      </c>
      <c r="AZ336" s="192"/>
      <c r="BA336" s="202">
        <v>6</v>
      </c>
      <c r="BB336" s="211">
        <v>299135</v>
      </c>
      <c r="BC336" s="202" t="s">
        <v>1539</v>
      </c>
    </row>
    <row r="337" spans="1:55" ht="19.5" customHeight="1" x14ac:dyDescent="0.25">
      <c r="A337" s="337"/>
      <c r="B337" s="346"/>
      <c r="C337" s="353"/>
      <c r="D337" s="371"/>
      <c r="E337" s="142">
        <v>2607180.31</v>
      </c>
      <c r="F337" s="7" t="s">
        <v>213</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v>160000</v>
      </c>
      <c r="AZ337" s="192"/>
      <c r="BA337" s="202">
        <v>1</v>
      </c>
      <c r="BB337" s="211">
        <v>80000</v>
      </c>
      <c r="BC337" s="202"/>
    </row>
    <row r="338" spans="1:55" x14ac:dyDescent="0.25">
      <c r="A338" s="337"/>
      <c r="B338" s="346"/>
      <c r="C338" s="353"/>
      <c r="D338" s="371"/>
      <c r="E338" s="142"/>
      <c r="F338" s="7" t="s">
        <v>271</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v>51121</v>
      </c>
      <c r="AZ338" s="192"/>
      <c r="BA338" s="202"/>
      <c r="BB338" s="211"/>
      <c r="BC338" s="202"/>
    </row>
    <row r="339" spans="1:55" x14ac:dyDescent="0.25">
      <c r="A339" s="337"/>
      <c r="B339" s="346"/>
      <c r="C339" s="353"/>
      <c r="D339" s="371"/>
      <c r="E339" s="142"/>
      <c r="F339" s="7" t="s">
        <v>218</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v>80000</v>
      </c>
      <c r="AZ339" s="192"/>
      <c r="BA339" s="202"/>
      <c r="BB339" s="211"/>
      <c r="BC339" s="202"/>
    </row>
    <row r="340" spans="1:55" x14ac:dyDescent="0.25">
      <c r="A340" s="337"/>
      <c r="B340" s="346"/>
      <c r="C340" s="353"/>
      <c r="D340" s="371"/>
      <c r="E340" s="139"/>
      <c r="F340" s="7" t="s">
        <v>260</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v>80000</v>
      </c>
      <c r="AZ340" s="192"/>
      <c r="BA340" s="202"/>
      <c r="BB340" s="211"/>
      <c r="BC340" s="202"/>
    </row>
    <row r="341" spans="1:55" x14ac:dyDescent="0.25">
      <c r="A341" s="341"/>
      <c r="B341" s="347"/>
      <c r="C341" s="354"/>
      <c r="D341" s="385"/>
      <c r="E341" s="17"/>
      <c r="F341" s="7" t="s">
        <v>261</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v>57511</v>
      </c>
      <c r="AZ341" s="192"/>
      <c r="BA341" s="202"/>
      <c r="BB341" s="211"/>
      <c r="BC341" s="202"/>
    </row>
    <row r="342" spans="1:55" x14ac:dyDescent="0.25">
      <c r="A342" s="69"/>
      <c r="B342" s="23" t="s">
        <v>1655</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f>SUM(AY334:AY341)</f>
        <v>2607180</v>
      </c>
      <c r="AZ342" s="193">
        <f>AY342/E337</f>
        <v>0.99999988109759852</v>
      </c>
      <c r="BA342" s="202"/>
      <c r="BB342" s="211"/>
      <c r="BC342" s="202"/>
    </row>
    <row r="343" spans="1:55" x14ac:dyDescent="0.25">
      <c r="A343" s="336">
        <v>40</v>
      </c>
      <c r="B343" s="345" t="s">
        <v>264</v>
      </c>
      <c r="C343" s="352" t="s">
        <v>265</v>
      </c>
      <c r="D343" s="370" t="s">
        <v>826</v>
      </c>
      <c r="E343" s="406">
        <v>1743452.61</v>
      </c>
      <c r="F343" s="7" t="s">
        <v>262</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v>755614.51</v>
      </c>
      <c r="AZ343" s="192"/>
      <c r="BA343" s="202">
        <v>8</v>
      </c>
      <c r="BB343" s="211">
        <v>703245</v>
      </c>
      <c r="BC343" s="202"/>
    </row>
    <row r="344" spans="1:55" x14ac:dyDescent="0.25">
      <c r="A344" s="337"/>
      <c r="B344" s="346"/>
      <c r="C344" s="353"/>
      <c r="D344" s="371"/>
      <c r="E344" s="407"/>
      <c r="F344" s="7" t="s">
        <v>263</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v>376080.98</v>
      </c>
      <c r="AZ344" s="192"/>
      <c r="BA344" s="202">
        <v>5</v>
      </c>
      <c r="BB344" s="211">
        <v>375881.66</v>
      </c>
      <c r="BC344" s="202" t="s">
        <v>1</v>
      </c>
    </row>
    <row r="345" spans="1:55" x14ac:dyDescent="0.25">
      <c r="A345" s="337"/>
      <c r="B345" s="346"/>
      <c r="C345" s="353"/>
      <c r="D345" s="371"/>
      <c r="E345" s="407"/>
      <c r="F345" s="7" t="s">
        <v>266</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v>326948.58</v>
      </c>
      <c r="AZ345" s="192"/>
      <c r="BA345" s="202">
        <v>5</v>
      </c>
      <c r="BB345" s="211">
        <v>325508.95</v>
      </c>
      <c r="BC345" s="202"/>
    </row>
    <row r="346" spans="1:55" x14ac:dyDescent="0.25">
      <c r="A346" s="337"/>
      <c r="B346" s="346"/>
      <c r="C346" s="353"/>
      <c r="D346" s="371"/>
      <c r="E346" s="407"/>
      <c r="F346" s="7" t="s">
        <v>1436</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v>130779.43</v>
      </c>
      <c r="AZ346" s="192"/>
      <c r="BA346" s="202"/>
      <c r="BB346" s="211"/>
      <c r="BC346" s="202"/>
    </row>
    <row r="347" spans="1:55" x14ac:dyDescent="0.25">
      <c r="A347" s="337"/>
      <c r="B347" s="346"/>
      <c r="C347" s="353"/>
      <c r="D347" s="371"/>
      <c r="E347" s="407"/>
      <c r="F347" s="7" t="s">
        <v>267</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v>52311.78</v>
      </c>
      <c r="AZ347" s="192"/>
      <c r="BA347" s="202"/>
      <c r="BB347" s="211"/>
      <c r="BC347" s="202"/>
    </row>
    <row r="348" spans="1:55" x14ac:dyDescent="0.25">
      <c r="A348" s="337"/>
      <c r="B348" s="346"/>
      <c r="C348" s="353"/>
      <c r="D348" s="371"/>
      <c r="E348" s="407"/>
      <c r="F348" s="7" t="s">
        <v>268</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v>58124.19</v>
      </c>
      <c r="AZ348" s="192" t="s">
        <v>802</v>
      </c>
      <c r="BA348" s="202">
        <v>1</v>
      </c>
      <c r="BB348" s="211">
        <v>54003.7</v>
      </c>
      <c r="BC348" s="202"/>
    </row>
    <row r="349" spans="1:55" x14ac:dyDescent="0.25">
      <c r="A349" s="341"/>
      <c r="B349" s="347"/>
      <c r="C349" s="354"/>
      <c r="D349" s="385"/>
      <c r="E349" s="408"/>
      <c r="F349" s="7" t="s">
        <v>269</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v>43593.14</v>
      </c>
      <c r="AZ349" s="192"/>
      <c r="BA349" s="202"/>
      <c r="BB349" s="211"/>
      <c r="BC349" s="202"/>
    </row>
    <row r="350" spans="1:55" x14ac:dyDescent="0.25">
      <c r="A350" s="69"/>
      <c r="B350" s="23" t="s">
        <v>1655</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f>SUM(AY343:AY349)</f>
        <v>1743452.6099999999</v>
      </c>
      <c r="AZ350" s="193">
        <f>AY350/E343</f>
        <v>0.99999999999999989</v>
      </c>
      <c r="BA350" s="202"/>
      <c r="BB350" s="211"/>
      <c r="BC350" s="202"/>
    </row>
    <row r="351" spans="1:55" x14ac:dyDescent="0.25">
      <c r="A351" s="336">
        <v>41</v>
      </c>
      <c r="B351" s="345" t="s">
        <v>270</v>
      </c>
      <c r="C351" s="352" t="s">
        <v>265</v>
      </c>
      <c r="D351" s="370" t="s">
        <v>827</v>
      </c>
      <c r="E351" s="180"/>
      <c r="F351" s="7" t="s">
        <v>218</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8">
        <f>G351+H351+I351+J351+K351+L351+M351+N351</f>
        <v>1506898</v>
      </c>
      <c r="AZ351" s="192"/>
      <c r="BA351" s="202">
        <v>16</v>
      </c>
      <c r="BB351" s="211">
        <v>1506342</v>
      </c>
      <c r="BC351" s="202" t="s">
        <v>1540</v>
      </c>
    </row>
    <row r="352" spans="1:55" x14ac:dyDescent="0.25">
      <c r="A352" s="337"/>
      <c r="B352" s="346"/>
      <c r="C352" s="353"/>
      <c r="D352" s="371"/>
      <c r="E352" s="139"/>
      <c r="F352" s="7" t="s">
        <v>216</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8">
        <v>164389</v>
      </c>
      <c r="AZ352" s="192"/>
      <c r="BA352" s="202">
        <v>2</v>
      </c>
      <c r="BB352" s="211">
        <v>163692</v>
      </c>
      <c r="BC352" s="202"/>
    </row>
    <row r="353" spans="1:55" x14ac:dyDescent="0.25">
      <c r="A353" s="337"/>
      <c r="B353" s="346"/>
      <c r="C353" s="353"/>
      <c r="D353" s="371"/>
      <c r="E353" s="142">
        <v>2013769.31</v>
      </c>
      <c r="F353" s="7" t="s">
        <v>271</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8">
        <v>164389</v>
      </c>
      <c r="AZ353" s="192"/>
      <c r="BA353" s="202">
        <v>1</v>
      </c>
      <c r="BB353" s="211">
        <v>164280</v>
      </c>
      <c r="BC353" s="202"/>
    </row>
    <row r="354" spans="1:55" x14ac:dyDescent="0.25">
      <c r="A354" s="337"/>
      <c r="B354" s="346"/>
      <c r="C354" s="353"/>
      <c r="D354" s="371"/>
      <c r="E354" s="139"/>
      <c r="F354" s="7" t="s">
        <v>213</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8">
        <f>G354+H354+I354+J354+K354+L354+M354+N354</f>
        <v>136991</v>
      </c>
      <c r="AZ354" s="192" t="s">
        <v>802</v>
      </c>
      <c r="BA354" s="202">
        <v>1</v>
      </c>
      <c r="BB354" s="211">
        <v>136000</v>
      </c>
      <c r="BC354" s="202"/>
    </row>
    <row r="355" spans="1:55" x14ac:dyDescent="0.25">
      <c r="A355" s="341"/>
      <c r="B355" s="347"/>
      <c r="C355" s="354"/>
      <c r="D355" s="385"/>
      <c r="E355" s="17"/>
      <c r="F355" s="7" t="s">
        <v>215</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8">
        <f>G355+H355+I355+J355+K355+L355+M355+N355</f>
        <v>41102</v>
      </c>
      <c r="AZ355" s="192"/>
      <c r="BA355" s="202">
        <v>1</v>
      </c>
      <c r="BB355" s="211">
        <v>41092</v>
      </c>
      <c r="BC355" s="202"/>
    </row>
    <row r="356" spans="1:55" x14ac:dyDescent="0.25">
      <c r="A356" s="69"/>
      <c r="B356" s="23" t="s">
        <v>1655</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94">
        <f>SUM(AY351:AY355)</f>
        <v>2013769</v>
      </c>
      <c r="AZ356" s="193">
        <f>AY356/E353</f>
        <v>0.99999984605982495</v>
      </c>
      <c r="BA356" s="202"/>
      <c r="BB356" s="211"/>
      <c r="BC356" s="202"/>
    </row>
    <row r="357" spans="1:55" x14ac:dyDescent="0.25">
      <c r="A357" s="336">
        <v>42</v>
      </c>
      <c r="B357" s="345" t="s">
        <v>272</v>
      </c>
      <c r="C357" s="352" t="s">
        <v>273</v>
      </c>
      <c r="D357" s="370" t="s">
        <v>1015</v>
      </c>
      <c r="E357" s="406">
        <v>2038661.7200000002</v>
      </c>
      <c r="F357" s="7" t="s">
        <v>146</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v>272825</v>
      </c>
      <c r="AZ357" s="192"/>
      <c r="BA357" s="202">
        <v>4</v>
      </c>
      <c r="BB357" s="211">
        <v>267571</v>
      </c>
      <c r="BC357" s="202" t="s">
        <v>444</v>
      </c>
    </row>
    <row r="358" spans="1:55" x14ac:dyDescent="0.25">
      <c r="A358" s="337"/>
      <c r="B358" s="346"/>
      <c r="C358" s="353"/>
      <c r="D358" s="353"/>
      <c r="E358" s="407"/>
      <c r="F358" s="7" t="s">
        <v>182</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v>334000</v>
      </c>
      <c r="AZ358" s="192"/>
      <c r="BA358" s="202">
        <v>10</v>
      </c>
      <c r="BB358" s="211">
        <v>430000</v>
      </c>
      <c r="BC358" s="202" t="s">
        <v>1479</v>
      </c>
    </row>
    <row r="359" spans="1:55" x14ac:dyDescent="0.25">
      <c r="A359" s="337"/>
      <c r="B359" s="346"/>
      <c r="C359" s="353"/>
      <c r="D359" s="353"/>
      <c r="E359" s="407"/>
      <c r="F359" s="7" t="s">
        <v>125</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v>586350</v>
      </c>
      <c r="AZ359" s="192"/>
      <c r="BA359" s="202">
        <v>10</v>
      </c>
      <c r="BB359" s="211">
        <v>580000</v>
      </c>
      <c r="BC359" s="202" t="s">
        <v>445</v>
      </c>
    </row>
    <row r="360" spans="1:55" x14ac:dyDescent="0.25">
      <c r="A360" s="337"/>
      <c r="B360" s="346"/>
      <c r="C360" s="353"/>
      <c r="D360" s="353"/>
      <c r="E360" s="407"/>
      <c r="F360" s="7" t="s">
        <v>148</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v>272720</v>
      </c>
      <c r="AZ360" s="192"/>
      <c r="BA360" s="202">
        <v>1</v>
      </c>
      <c r="BB360" s="211">
        <v>89626</v>
      </c>
      <c r="BC360" s="202" t="s">
        <v>1573</v>
      </c>
    </row>
    <row r="361" spans="1:55" x14ac:dyDescent="0.25">
      <c r="A361" s="337"/>
      <c r="B361" s="346"/>
      <c r="C361" s="353"/>
      <c r="D361" s="353"/>
      <c r="E361" s="407"/>
      <c r="F361" s="7" t="s">
        <v>176</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v>136380</v>
      </c>
      <c r="AZ361" s="192"/>
      <c r="BA361" s="202"/>
      <c r="BB361" s="211"/>
      <c r="BC361" s="202" t="s">
        <v>1694</v>
      </c>
    </row>
    <row r="362" spans="1:55" x14ac:dyDescent="0.25">
      <c r="A362" s="337"/>
      <c r="B362" s="346"/>
      <c r="C362" s="353"/>
      <c r="D362" s="353"/>
      <c r="E362" s="407"/>
      <c r="F362" s="7" t="s">
        <v>274</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v>102265</v>
      </c>
      <c r="AZ362" s="192"/>
      <c r="BA362" s="202"/>
      <c r="BB362" s="211"/>
      <c r="BC362" s="202"/>
    </row>
    <row r="363" spans="1:55" x14ac:dyDescent="0.25">
      <c r="A363" s="341"/>
      <c r="B363" s="347"/>
      <c r="C363" s="354"/>
      <c r="D363" s="354"/>
      <c r="E363" s="408"/>
      <c r="F363" s="7" t="s">
        <v>126</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v>334121.40999999997</v>
      </c>
      <c r="AZ363" s="192"/>
      <c r="BA363" s="202"/>
      <c r="BB363" s="211"/>
      <c r="BC363" s="202"/>
    </row>
    <row r="364" spans="1:55" x14ac:dyDescent="0.25">
      <c r="A364" s="69"/>
      <c r="B364" s="23" t="s">
        <v>1655</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94">
        <f>SUM(AY357:AY363)</f>
        <v>2038661.41</v>
      </c>
      <c r="AZ364" s="193">
        <f>AY364/E357</f>
        <v>0.99999984793946084</v>
      </c>
      <c r="BA364" s="202"/>
      <c r="BB364" s="211"/>
      <c r="BC364" s="202"/>
    </row>
    <row r="365" spans="1:55" x14ac:dyDescent="0.25">
      <c r="A365" s="336">
        <v>43</v>
      </c>
      <c r="B365" s="345" t="s">
        <v>279</v>
      </c>
      <c r="C365" s="352" t="s">
        <v>273</v>
      </c>
      <c r="D365" s="370" t="s">
        <v>1016</v>
      </c>
      <c r="E365" s="406">
        <v>1291793.31</v>
      </c>
      <c r="F365" s="51" t="s">
        <v>275</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8">
        <v>17267</v>
      </c>
      <c r="AZ365" s="192"/>
      <c r="BA365" s="202">
        <v>1</v>
      </c>
      <c r="BB365" s="211">
        <v>17206.7</v>
      </c>
      <c r="BC365" s="202" t="s">
        <v>1574</v>
      </c>
    </row>
    <row r="366" spans="1:55" x14ac:dyDescent="0.25">
      <c r="A366" s="337"/>
      <c r="B366" s="346"/>
      <c r="C366" s="353"/>
      <c r="D366" s="353"/>
      <c r="E366" s="407"/>
      <c r="F366" s="7" t="s">
        <v>276</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8">
        <v>78669</v>
      </c>
      <c r="AZ366" s="192"/>
      <c r="BA366" s="202">
        <v>1</v>
      </c>
      <c r="BB366" s="211">
        <v>31186.94</v>
      </c>
      <c r="BC366" s="202" t="s">
        <v>1575</v>
      </c>
    </row>
    <row r="367" spans="1:55" x14ac:dyDescent="0.25">
      <c r="A367" s="337"/>
      <c r="B367" s="346"/>
      <c r="C367" s="353"/>
      <c r="D367" s="353"/>
      <c r="E367" s="407"/>
      <c r="F367" s="7" t="s">
        <v>277</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8">
        <v>35000</v>
      </c>
      <c r="AZ367" s="192"/>
      <c r="BA367" s="202">
        <v>2</v>
      </c>
      <c r="BB367" s="211">
        <v>70000</v>
      </c>
      <c r="BC367" s="202" t="s">
        <v>1480</v>
      </c>
    </row>
    <row r="368" spans="1:55" x14ac:dyDescent="0.25">
      <c r="A368" s="337"/>
      <c r="B368" s="346"/>
      <c r="C368" s="353"/>
      <c r="D368" s="353"/>
      <c r="E368" s="407"/>
      <c r="F368" s="7" t="s">
        <v>278</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8">
        <v>241730</v>
      </c>
      <c r="AZ368" s="192"/>
      <c r="BA368" s="202">
        <v>7</v>
      </c>
      <c r="BB368" s="211">
        <v>240694</v>
      </c>
      <c r="BC368" s="202" t="s">
        <v>1576</v>
      </c>
    </row>
    <row r="369" spans="1:55" x14ac:dyDescent="0.25">
      <c r="A369" s="337"/>
      <c r="B369" s="346"/>
      <c r="C369" s="353"/>
      <c r="D369" s="353"/>
      <c r="E369" s="407"/>
      <c r="F369" s="7" t="s">
        <v>280</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8">
        <v>70000</v>
      </c>
      <c r="AZ369" s="192"/>
      <c r="BA369" s="202">
        <v>1</v>
      </c>
      <c r="BB369" s="211">
        <v>68580</v>
      </c>
      <c r="BC369" s="202" t="s">
        <v>1577</v>
      </c>
    </row>
    <row r="370" spans="1:55" x14ac:dyDescent="0.25">
      <c r="A370" s="337"/>
      <c r="B370" s="346"/>
      <c r="C370" s="353"/>
      <c r="D370" s="353"/>
      <c r="E370" s="407"/>
      <c r="F370" s="7" t="s">
        <v>281</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8">
        <v>250000</v>
      </c>
      <c r="AZ370" s="192"/>
      <c r="BA370" s="202">
        <v>4</v>
      </c>
      <c r="BB370" s="211">
        <v>245321.21</v>
      </c>
      <c r="BC370" s="202" t="s">
        <v>1481</v>
      </c>
    </row>
    <row r="371" spans="1:55" x14ac:dyDescent="0.25">
      <c r="A371" s="337"/>
      <c r="B371" s="346"/>
      <c r="C371" s="353"/>
      <c r="D371" s="353"/>
      <c r="E371" s="407"/>
      <c r="F371" s="7" t="s">
        <v>282</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8">
        <v>51799</v>
      </c>
      <c r="AZ371" s="192"/>
      <c r="BA371" s="202"/>
      <c r="BB371" s="211"/>
      <c r="BC371" s="202"/>
    </row>
    <row r="372" spans="1:55" x14ac:dyDescent="0.25">
      <c r="A372" s="337"/>
      <c r="B372" s="346"/>
      <c r="C372" s="353"/>
      <c r="D372" s="353"/>
      <c r="E372" s="407"/>
      <c r="F372" s="7" t="s">
        <v>283</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8">
        <v>51799</v>
      </c>
      <c r="AZ372" s="192"/>
      <c r="BA372" s="202">
        <v>4</v>
      </c>
      <c r="BB372" s="211">
        <v>39814</v>
      </c>
      <c r="BC372" s="202" t="s">
        <v>1481</v>
      </c>
    </row>
    <row r="373" spans="1:55" x14ac:dyDescent="0.25">
      <c r="A373" s="337"/>
      <c r="B373" s="346"/>
      <c r="C373" s="353"/>
      <c r="D373" s="353"/>
      <c r="E373" s="407"/>
      <c r="F373" s="7" t="s">
        <v>284</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8">
        <v>108073</v>
      </c>
      <c r="AZ373" s="192"/>
      <c r="BA373" s="202"/>
      <c r="BB373" s="211"/>
      <c r="BC373" s="202"/>
    </row>
    <row r="374" spans="1:55" x14ac:dyDescent="0.25">
      <c r="A374" s="341"/>
      <c r="B374" s="347"/>
      <c r="C374" s="354"/>
      <c r="D374" s="354"/>
      <c r="E374" s="408"/>
      <c r="F374" s="7" t="s">
        <v>285</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8">
        <v>25000</v>
      </c>
      <c r="AZ374" s="192"/>
      <c r="BA374" s="202"/>
      <c r="BB374" s="211"/>
      <c r="BC374" s="202"/>
    </row>
    <row r="375" spans="1:55" x14ac:dyDescent="0.25">
      <c r="A375" s="209"/>
      <c r="B375" s="210"/>
      <c r="C375" s="139"/>
      <c r="D375" s="216"/>
      <c r="E375" s="217"/>
      <c r="F375" s="77" t="s">
        <v>1166</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8">
        <v>362456</v>
      </c>
      <c r="AZ375" s="192"/>
      <c r="BA375" s="202">
        <v>7</v>
      </c>
      <c r="BB375" s="211">
        <v>350000</v>
      </c>
      <c r="BC375" s="202"/>
    </row>
    <row r="376" spans="1:55" x14ac:dyDescent="0.25">
      <c r="A376" s="69"/>
      <c r="B376" s="23" t="s">
        <v>1655</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94">
        <f>SUM(AY365:AY375)</f>
        <v>1291793</v>
      </c>
      <c r="AZ376" s="193">
        <f>AY376/E365</f>
        <v>0.99999976002352875</v>
      </c>
      <c r="BA376" s="202"/>
      <c r="BB376" s="211"/>
      <c r="BC376" s="202"/>
    </row>
    <row r="377" spans="1:55" x14ac:dyDescent="0.25">
      <c r="A377" s="336">
        <v>44</v>
      </c>
      <c r="B377" s="345" t="s">
        <v>1680</v>
      </c>
      <c r="C377" s="352" t="s">
        <v>273</v>
      </c>
      <c r="D377" s="370" t="s">
        <v>1017</v>
      </c>
      <c r="E377" s="406">
        <v>874386.31</v>
      </c>
      <c r="F377" s="165" t="s">
        <v>286</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v>237911</v>
      </c>
      <c r="AZ377" s="192"/>
      <c r="BA377" s="202">
        <v>1</v>
      </c>
      <c r="BB377" s="211">
        <v>137000</v>
      </c>
      <c r="BC377" s="202" t="s">
        <v>1695</v>
      </c>
    </row>
    <row r="378" spans="1:55" x14ac:dyDescent="0.25">
      <c r="A378" s="337"/>
      <c r="B378" s="346"/>
      <c r="C378" s="353"/>
      <c r="D378" s="371"/>
      <c r="E378" s="407"/>
      <c r="F378" s="165" t="s">
        <v>1097</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v>132185</v>
      </c>
      <c r="AZ378" s="192"/>
      <c r="BA378" s="202">
        <v>1</v>
      </c>
      <c r="BB378" s="211">
        <v>85881</v>
      </c>
      <c r="BC378" s="202" t="s">
        <v>1695</v>
      </c>
    </row>
    <row r="379" spans="1:55" x14ac:dyDescent="0.25">
      <c r="A379" s="337"/>
      <c r="B379" s="346"/>
      <c r="C379" s="353"/>
      <c r="D379" s="371"/>
      <c r="E379" s="407"/>
      <c r="F379" s="165" t="s">
        <v>1681</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v>118955</v>
      </c>
      <c r="AZ379" s="192"/>
      <c r="BA379" s="202">
        <v>1</v>
      </c>
      <c r="BB379" s="211">
        <v>78840</v>
      </c>
      <c r="BC379" s="202" t="s">
        <v>1695</v>
      </c>
    </row>
    <row r="380" spans="1:55" x14ac:dyDescent="0.25">
      <c r="A380" s="337"/>
      <c r="B380" s="346"/>
      <c r="C380" s="353"/>
      <c r="D380" s="371"/>
      <c r="E380" s="407"/>
      <c r="F380" s="165" t="s">
        <v>1682</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v>79334</v>
      </c>
      <c r="AZ380" s="192"/>
      <c r="BA380" s="202"/>
      <c r="BB380" s="211"/>
      <c r="BC380" s="202"/>
    </row>
    <row r="381" spans="1:55" x14ac:dyDescent="0.25">
      <c r="A381" s="337"/>
      <c r="B381" s="346"/>
      <c r="C381" s="353"/>
      <c r="D381" s="371"/>
      <c r="E381" s="407"/>
      <c r="F381" s="165" t="s">
        <v>1098</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v>52869</v>
      </c>
      <c r="AZ381" s="192"/>
      <c r="BA381" s="202"/>
      <c r="BB381" s="211"/>
      <c r="BC381" s="202"/>
    </row>
    <row r="382" spans="1:55" x14ac:dyDescent="0.25">
      <c r="A382" s="337"/>
      <c r="B382" s="346"/>
      <c r="C382" s="353"/>
      <c r="D382" s="371"/>
      <c r="E382" s="407"/>
      <c r="F382" s="165" t="s">
        <v>1099</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v>132179</v>
      </c>
      <c r="AZ382" s="192"/>
      <c r="BA382" s="202"/>
      <c r="BB382" s="211"/>
      <c r="BC382" s="202"/>
    </row>
    <row r="383" spans="1:55" x14ac:dyDescent="0.25">
      <c r="A383" s="337"/>
      <c r="B383" s="346"/>
      <c r="C383" s="353"/>
      <c r="D383" s="371"/>
      <c r="E383" s="407"/>
      <c r="F383" s="165" t="s">
        <v>1100</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f>J383</f>
        <v>68071</v>
      </c>
      <c r="AZ383" s="192"/>
      <c r="BA383" s="202">
        <v>1</v>
      </c>
      <c r="BB383" s="211">
        <v>68071</v>
      </c>
      <c r="BC383" s="202" t="s">
        <v>1695</v>
      </c>
    </row>
    <row r="384" spans="1:55" x14ac:dyDescent="0.25">
      <c r="A384" s="341"/>
      <c r="B384" s="347"/>
      <c r="C384" s="354"/>
      <c r="D384" s="385"/>
      <c r="E384" s="408"/>
      <c r="F384" s="165" t="s">
        <v>1683</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v>52882</v>
      </c>
      <c r="AZ384" s="192"/>
      <c r="BA384" s="202">
        <v>2</v>
      </c>
      <c r="BB384" s="211">
        <v>52882</v>
      </c>
      <c r="BC384" s="202" t="s">
        <v>1695</v>
      </c>
    </row>
    <row r="385" spans="1:55" x14ac:dyDescent="0.25">
      <c r="A385" s="69"/>
      <c r="B385" s="23" t="s">
        <v>1655</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94">
        <f>SUM(AY377:AY384)</f>
        <v>874386</v>
      </c>
      <c r="AZ385" s="193">
        <f>AY385/E377</f>
        <v>0.99999964546562947</v>
      </c>
      <c r="BA385" s="202"/>
      <c r="BB385" s="211"/>
      <c r="BC385" s="202"/>
    </row>
    <row r="386" spans="1:55" x14ac:dyDescent="0.25">
      <c r="A386" s="336">
        <v>45</v>
      </c>
      <c r="B386" s="345" t="s">
        <v>1686</v>
      </c>
      <c r="C386" s="352" t="s">
        <v>1687</v>
      </c>
      <c r="D386" s="370" t="s">
        <v>1018</v>
      </c>
      <c r="E386" s="406">
        <v>2169722</v>
      </c>
      <c r="F386" s="165" t="s">
        <v>1684</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8">
        <v>659103</v>
      </c>
      <c r="AZ386" s="192"/>
      <c r="BA386" s="202">
        <v>1</v>
      </c>
      <c r="BB386" s="211">
        <v>62919</v>
      </c>
      <c r="BC386" s="202" t="s">
        <v>1426</v>
      </c>
    </row>
    <row r="387" spans="1:55" x14ac:dyDescent="0.25">
      <c r="A387" s="337"/>
      <c r="B387" s="346"/>
      <c r="C387" s="353"/>
      <c r="D387" s="343"/>
      <c r="E387" s="407"/>
      <c r="F387" s="165" t="s">
        <v>1685</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8">
        <v>66717</v>
      </c>
      <c r="AZ387" s="192"/>
      <c r="BA387" s="202"/>
      <c r="BB387" s="211"/>
      <c r="BC387" s="202" t="s">
        <v>1427</v>
      </c>
    </row>
    <row r="388" spans="1:55" x14ac:dyDescent="0.25">
      <c r="A388" s="337"/>
      <c r="B388" s="346"/>
      <c r="C388" s="353"/>
      <c r="D388" s="343"/>
      <c r="E388" s="407"/>
      <c r="F388" s="165" t="s">
        <v>1688</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8">
        <v>100000</v>
      </c>
      <c r="AZ388" s="192"/>
      <c r="BA388" s="202"/>
      <c r="BB388" s="211"/>
      <c r="BC388" s="202" t="s">
        <v>1490</v>
      </c>
    </row>
    <row r="389" spans="1:55" x14ac:dyDescent="0.25">
      <c r="A389" s="337"/>
      <c r="B389" s="346"/>
      <c r="C389" s="353"/>
      <c r="D389" s="343"/>
      <c r="E389" s="407"/>
      <c r="F389" s="7" t="s">
        <v>1689</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8">
        <v>220000</v>
      </c>
      <c r="AZ389" s="192"/>
      <c r="BA389" s="202">
        <v>6</v>
      </c>
      <c r="BB389" s="211">
        <v>215000</v>
      </c>
      <c r="BC389" s="202"/>
    </row>
    <row r="390" spans="1:55" x14ac:dyDescent="0.25">
      <c r="A390" s="341"/>
      <c r="B390" s="347"/>
      <c r="C390" s="354"/>
      <c r="D390" s="344"/>
      <c r="E390" s="408"/>
      <c r="F390" s="7" t="s">
        <v>1690</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8">
        <v>150000</v>
      </c>
      <c r="AZ390" s="192"/>
      <c r="BA390" s="202"/>
      <c r="BB390" s="211"/>
      <c r="BC390" s="202"/>
    </row>
    <row r="391" spans="1:55" x14ac:dyDescent="0.25">
      <c r="A391" s="209"/>
      <c r="B391" s="210"/>
      <c r="C391" s="139"/>
      <c r="D391" s="266"/>
      <c r="E391" s="217"/>
      <c r="F391" s="77" t="s">
        <v>1328</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8">
        <v>280000</v>
      </c>
      <c r="AZ391" s="192"/>
      <c r="BA391" s="202"/>
      <c r="BB391" s="211"/>
      <c r="BC391" s="202" t="s">
        <v>1491</v>
      </c>
    </row>
    <row r="392" spans="1:55" x14ac:dyDescent="0.25">
      <c r="A392" s="209"/>
      <c r="B392" s="210"/>
      <c r="C392" s="139"/>
      <c r="D392" s="266"/>
      <c r="E392" s="217"/>
      <c r="F392" s="77" t="s">
        <v>1329</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8">
        <v>150000</v>
      </c>
      <c r="AZ392" s="192"/>
      <c r="BA392" s="202">
        <v>3</v>
      </c>
      <c r="BB392" s="211">
        <v>110000</v>
      </c>
      <c r="BC392" s="202"/>
    </row>
    <row r="393" spans="1:55" x14ac:dyDescent="0.25">
      <c r="A393" s="209"/>
      <c r="B393" s="210"/>
      <c r="C393" s="139"/>
      <c r="D393" s="266"/>
      <c r="E393" s="217"/>
      <c r="F393" s="77" t="s">
        <v>1330</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8">
        <v>30000</v>
      </c>
      <c r="AZ393" s="192"/>
      <c r="BA393" s="202"/>
      <c r="BB393" s="211"/>
      <c r="BC393" s="202"/>
    </row>
    <row r="394" spans="1:55" x14ac:dyDescent="0.25">
      <c r="A394" s="209"/>
      <c r="B394" s="210"/>
      <c r="C394" s="139"/>
      <c r="D394" s="266"/>
      <c r="E394" s="217"/>
      <c r="F394" s="77" t="s">
        <v>1331</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8">
        <v>473845</v>
      </c>
      <c r="AZ394" s="192"/>
      <c r="BA394" s="202">
        <v>4</v>
      </c>
      <c r="BB394" s="211">
        <v>206163.38</v>
      </c>
      <c r="BC394" s="202"/>
    </row>
    <row r="395" spans="1:55" x14ac:dyDescent="0.25">
      <c r="A395" s="209"/>
      <c r="B395" s="210"/>
      <c r="C395" s="139"/>
      <c r="D395" s="266"/>
      <c r="E395" s="217"/>
      <c r="F395" s="77" t="s">
        <v>1332</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8">
        <v>40057</v>
      </c>
      <c r="AZ395" s="192"/>
      <c r="BA395" s="202"/>
      <c r="BB395" s="211"/>
      <c r="BC395" s="202"/>
    </row>
    <row r="396" spans="1:55" x14ac:dyDescent="0.25">
      <c r="A396" s="69"/>
      <c r="B396" s="23" t="s">
        <v>1655</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94">
        <f>SUM(AY386:AY395)</f>
        <v>2169722</v>
      </c>
      <c r="AZ396" s="193">
        <f>AY396/E386</f>
        <v>1</v>
      </c>
      <c r="BA396" s="202"/>
      <c r="BB396" s="211"/>
      <c r="BC396" s="202"/>
    </row>
    <row r="397" spans="1:55" x14ac:dyDescent="0.25">
      <c r="A397" s="336">
        <v>46</v>
      </c>
      <c r="B397" s="362" t="s">
        <v>1691</v>
      </c>
      <c r="C397" s="352" t="s">
        <v>273</v>
      </c>
      <c r="D397" s="370" t="s">
        <v>1019</v>
      </c>
      <c r="E397" s="406">
        <v>1646902.31</v>
      </c>
      <c r="F397" s="46" t="s">
        <v>146</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v>404231</v>
      </c>
      <c r="AZ397" s="192"/>
      <c r="BA397" s="202">
        <v>5</v>
      </c>
      <c r="BB397" s="211">
        <v>177839</v>
      </c>
      <c r="BC397" s="202"/>
    </row>
    <row r="398" spans="1:55" x14ac:dyDescent="0.25">
      <c r="A398" s="337"/>
      <c r="B398" s="363"/>
      <c r="C398" s="353"/>
      <c r="D398" s="371"/>
      <c r="E398" s="407"/>
      <c r="F398" s="46" t="s">
        <v>124</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v>449169</v>
      </c>
      <c r="AZ398" s="192"/>
      <c r="BA398" s="202"/>
      <c r="BB398" s="211"/>
      <c r="BC398" s="202"/>
    </row>
    <row r="399" spans="1:55" x14ac:dyDescent="0.25">
      <c r="A399" s="337"/>
      <c r="B399" s="363"/>
      <c r="C399" s="353"/>
      <c r="D399" s="371"/>
      <c r="E399" s="407"/>
      <c r="F399" s="46" t="s">
        <v>147</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v>29944</v>
      </c>
      <c r="AZ399" s="192"/>
      <c r="BA399" s="202">
        <v>15</v>
      </c>
      <c r="BB399" s="211">
        <v>449160</v>
      </c>
      <c r="BC399" s="202"/>
    </row>
    <row r="400" spans="1:55" x14ac:dyDescent="0.25">
      <c r="A400" s="337"/>
      <c r="B400" s="363"/>
      <c r="C400" s="353"/>
      <c r="D400" s="371"/>
      <c r="E400" s="407"/>
      <c r="F400" s="46" t="s">
        <v>127</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v>179661</v>
      </c>
      <c r="AZ400" s="192"/>
      <c r="BA400" s="202">
        <v>7</v>
      </c>
      <c r="BB400" s="211">
        <v>105000</v>
      </c>
      <c r="BC400" s="202"/>
    </row>
    <row r="401" spans="1:55" x14ac:dyDescent="0.25">
      <c r="A401" s="337"/>
      <c r="B401" s="363"/>
      <c r="C401" s="353"/>
      <c r="D401" s="371"/>
      <c r="E401" s="407"/>
      <c r="F401" s="46" t="s">
        <v>309</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v>224584.31</v>
      </c>
      <c r="AZ401" s="192"/>
      <c r="BA401" s="202">
        <v>1</v>
      </c>
      <c r="BB401" s="211">
        <v>29944</v>
      </c>
      <c r="BC401" s="202"/>
    </row>
    <row r="402" spans="1:55" x14ac:dyDescent="0.25">
      <c r="A402" s="337"/>
      <c r="B402" s="363"/>
      <c r="C402" s="353"/>
      <c r="D402" s="371"/>
      <c r="E402" s="407"/>
      <c r="F402" s="46" t="s">
        <v>889</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v>149701</v>
      </c>
      <c r="AZ402" s="192"/>
      <c r="BA402" s="202"/>
      <c r="BB402" s="211"/>
      <c r="BC402" s="202"/>
    </row>
    <row r="403" spans="1:55" x14ac:dyDescent="0.25">
      <c r="A403" s="337"/>
      <c r="B403" s="363"/>
      <c r="C403" s="353"/>
      <c r="D403" s="353"/>
      <c r="E403" s="407"/>
      <c r="F403" s="46" t="s">
        <v>153</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v>29944</v>
      </c>
      <c r="AZ403" s="192"/>
      <c r="BA403" s="202"/>
      <c r="BB403" s="211"/>
      <c r="BC403" s="202"/>
    </row>
    <row r="404" spans="1:55" x14ac:dyDescent="0.25">
      <c r="A404" s="341"/>
      <c r="B404" s="364"/>
      <c r="C404" s="354"/>
      <c r="D404" s="354"/>
      <c r="E404" s="408"/>
      <c r="F404" s="46" t="s">
        <v>154</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v>29945</v>
      </c>
      <c r="AZ404" s="192"/>
      <c r="BA404" s="202">
        <v>11</v>
      </c>
      <c r="BB404" s="211">
        <v>440722</v>
      </c>
      <c r="BC404" s="202"/>
    </row>
    <row r="405" spans="1:55" x14ac:dyDescent="0.25">
      <c r="A405" s="209"/>
      <c r="B405" s="253"/>
      <c r="C405" s="139"/>
      <c r="D405" s="216"/>
      <c r="E405" s="217"/>
      <c r="F405" s="136" t="s">
        <v>224</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v>149723</v>
      </c>
      <c r="AZ405" s="192"/>
      <c r="BA405" s="202"/>
      <c r="BB405" s="211"/>
      <c r="BC405" s="202"/>
    </row>
    <row r="406" spans="1:55" x14ac:dyDescent="0.25">
      <c r="A406" s="69"/>
      <c r="B406" s="23" t="s">
        <v>1655</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94">
        <f>SUM(AY397:AY405)</f>
        <v>1646902.31</v>
      </c>
      <c r="AZ406" s="193">
        <f>AY406/E397</f>
        <v>1</v>
      </c>
      <c r="BA406" s="202"/>
      <c r="BB406" s="211"/>
      <c r="BC406" s="202"/>
    </row>
    <row r="407" spans="1:55" x14ac:dyDescent="0.25">
      <c r="A407" s="336">
        <v>47</v>
      </c>
      <c r="B407" s="345" t="s">
        <v>291</v>
      </c>
      <c r="C407" s="352" t="s">
        <v>1687</v>
      </c>
      <c r="D407" s="370" t="s">
        <v>1020</v>
      </c>
      <c r="E407" s="406">
        <v>1524208.2000000002</v>
      </c>
      <c r="F407" s="7" t="s">
        <v>1692</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v>148437</v>
      </c>
      <c r="AZ407" s="192"/>
      <c r="BA407" s="202">
        <v>3</v>
      </c>
      <c r="BB407" s="211">
        <v>106942</v>
      </c>
      <c r="BC407" s="202"/>
    </row>
    <row r="408" spans="1:55" x14ac:dyDescent="0.25">
      <c r="A408" s="337"/>
      <c r="B408" s="346"/>
      <c r="C408" s="353"/>
      <c r="D408" s="343"/>
      <c r="E408" s="407"/>
      <c r="F408" s="7" t="s">
        <v>292</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v>279825</v>
      </c>
      <c r="AZ408" s="192"/>
      <c r="BA408" s="202">
        <v>9</v>
      </c>
      <c r="BB408" s="211">
        <v>270000</v>
      </c>
      <c r="BC408" s="202"/>
    </row>
    <row r="409" spans="1:55" x14ac:dyDescent="0.25">
      <c r="A409" s="337"/>
      <c r="B409" s="346"/>
      <c r="C409" s="353"/>
      <c r="D409" s="343"/>
      <c r="E409" s="407"/>
      <c r="F409" s="7" t="s">
        <v>173</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v>186528</v>
      </c>
      <c r="AZ409" s="192"/>
      <c r="BA409" s="202">
        <v>1</v>
      </c>
      <c r="BB409" s="211">
        <v>29996.28</v>
      </c>
      <c r="BC409" s="202"/>
    </row>
    <row r="410" spans="1:55" x14ac:dyDescent="0.25">
      <c r="A410" s="341"/>
      <c r="B410" s="347"/>
      <c r="C410" s="354"/>
      <c r="D410" s="344"/>
      <c r="E410" s="408"/>
      <c r="F410" s="7" t="s">
        <v>293</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v>349765</v>
      </c>
      <c r="AZ410" s="192"/>
      <c r="BA410" s="202">
        <v>14</v>
      </c>
      <c r="BB410" s="211">
        <v>640548</v>
      </c>
      <c r="BC410" s="202"/>
    </row>
    <row r="411" spans="1:55" x14ac:dyDescent="0.25">
      <c r="A411" s="209"/>
      <c r="B411" s="210"/>
      <c r="C411" s="139"/>
      <c r="D411" s="266"/>
      <c r="E411" s="217"/>
      <c r="F411" s="77" t="s">
        <v>222</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v>279825.94</v>
      </c>
      <c r="AZ411" s="192"/>
      <c r="BA411" s="202"/>
      <c r="BB411" s="211"/>
      <c r="BC411" s="202"/>
    </row>
    <row r="412" spans="1:55" x14ac:dyDescent="0.25">
      <c r="A412" s="209"/>
      <c r="B412" s="210"/>
      <c r="C412" s="139"/>
      <c r="D412" s="266"/>
      <c r="E412" s="217"/>
      <c r="F412" s="77" t="s">
        <v>1333</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v>279825.94</v>
      </c>
      <c r="AZ412" s="192"/>
      <c r="BA412" s="202">
        <v>2</v>
      </c>
      <c r="BB412" s="211">
        <v>79324</v>
      </c>
      <c r="BC412" s="202"/>
    </row>
    <row r="413" spans="1:55"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94">
        <f>SUM(AY407:AY412)</f>
        <v>1524206.88</v>
      </c>
      <c r="AZ413" s="193">
        <f>AY413/E407</f>
        <v>0.99999913397657858</v>
      </c>
      <c r="BA413" s="202"/>
      <c r="BB413" s="211"/>
      <c r="BC413" s="202"/>
    </row>
    <row r="414" spans="1:55" x14ac:dyDescent="0.25">
      <c r="A414" s="336">
        <v>48</v>
      </c>
      <c r="B414" s="345" t="s">
        <v>295</v>
      </c>
      <c r="C414" s="352" t="s">
        <v>296</v>
      </c>
      <c r="D414" s="372" t="s">
        <v>1021</v>
      </c>
      <c r="E414" s="406">
        <v>1726359.31</v>
      </c>
      <c r="F414" s="7" t="s">
        <v>294</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f t="shared" ref="AY414:AY421" si="3">G414+H414+I414+J414+K414+L414+M414+N414</f>
        <v>208706</v>
      </c>
      <c r="AZ414" s="192"/>
      <c r="BA414" s="202">
        <v>2</v>
      </c>
      <c r="BB414" s="211">
        <v>208706</v>
      </c>
      <c r="BC414" s="202"/>
    </row>
    <row r="415" spans="1:55" x14ac:dyDescent="0.25">
      <c r="A415" s="337"/>
      <c r="B415" s="346"/>
      <c r="C415" s="353"/>
      <c r="D415" s="460"/>
      <c r="E415" s="407"/>
      <c r="F415" s="7" t="s">
        <v>182</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f t="shared" si="3"/>
        <v>200000</v>
      </c>
      <c r="AZ415" s="192"/>
      <c r="BA415" s="202">
        <v>5</v>
      </c>
      <c r="BB415" s="211">
        <v>200000</v>
      </c>
      <c r="BC415" s="202"/>
    </row>
    <row r="416" spans="1:55" x14ac:dyDescent="0.25">
      <c r="A416" s="337"/>
      <c r="B416" s="346"/>
      <c r="C416" s="353"/>
      <c r="D416" s="460"/>
      <c r="E416" s="407"/>
      <c r="F416" s="7" t="s">
        <v>125</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f t="shared" si="3"/>
        <v>150000</v>
      </c>
      <c r="AZ416" s="192"/>
      <c r="BA416" s="202">
        <v>3</v>
      </c>
      <c r="BB416" s="211">
        <v>150000</v>
      </c>
      <c r="BC416" s="202"/>
    </row>
    <row r="417" spans="1:55" x14ac:dyDescent="0.25">
      <c r="A417" s="337"/>
      <c r="B417" s="346"/>
      <c r="C417" s="353"/>
      <c r="D417" s="460"/>
      <c r="E417" s="407"/>
      <c r="F417" s="7" t="s">
        <v>148</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f t="shared" si="3"/>
        <v>723252</v>
      </c>
      <c r="AZ417" s="192"/>
      <c r="BA417" s="202">
        <v>2</v>
      </c>
      <c r="BB417" s="211">
        <v>125399</v>
      </c>
      <c r="BC417" s="202" t="s">
        <v>745</v>
      </c>
    </row>
    <row r="418" spans="1:55" x14ac:dyDescent="0.25">
      <c r="A418" s="337"/>
      <c r="B418" s="346"/>
      <c r="C418" s="353"/>
      <c r="D418" s="460"/>
      <c r="E418" s="407"/>
      <c r="F418" s="7" t="s">
        <v>151</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f t="shared" si="3"/>
        <v>400000</v>
      </c>
      <c r="AZ418" s="192"/>
      <c r="BA418" s="202">
        <v>2</v>
      </c>
      <c r="BB418" s="211">
        <v>400000</v>
      </c>
      <c r="BC418" s="202"/>
    </row>
    <row r="419" spans="1:55" x14ac:dyDescent="0.25">
      <c r="A419" s="337"/>
      <c r="B419" s="346"/>
      <c r="C419" s="353"/>
      <c r="D419" s="460"/>
      <c r="E419" s="407"/>
      <c r="F419" s="7" t="s">
        <v>176</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f t="shared" si="3"/>
        <v>10000</v>
      </c>
      <c r="AZ419" s="192"/>
      <c r="BA419" s="202"/>
      <c r="BB419" s="211">
        <v>0</v>
      </c>
      <c r="BC419" s="202"/>
    </row>
    <row r="420" spans="1:55" x14ac:dyDescent="0.25">
      <c r="A420" s="337"/>
      <c r="B420" s="346"/>
      <c r="C420" s="353"/>
      <c r="D420" s="460"/>
      <c r="E420" s="407"/>
      <c r="F420" s="7" t="s">
        <v>153</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f t="shared" si="3"/>
        <v>10000</v>
      </c>
      <c r="AZ420" s="192"/>
      <c r="BA420" s="202"/>
      <c r="BB420" s="211"/>
      <c r="BC420" s="202"/>
    </row>
    <row r="421" spans="1:55" x14ac:dyDescent="0.25">
      <c r="A421" s="341"/>
      <c r="B421" s="347"/>
      <c r="C421" s="354"/>
      <c r="D421" s="461"/>
      <c r="E421" s="408"/>
      <c r="F421" s="7" t="s">
        <v>297</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f t="shared" si="3"/>
        <v>24000</v>
      </c>
      <c r="AZ421" s="192"/>
      <c r="BA421" s="202"/>
      <c r="BB421" s="211"/>
      <c r="BC421" s="202"/>
    </row>
    <row r="422" spans="1:55" x14ac:dyDescent="0.25">
      <c r="A422" s="69"/>
      <c r="B422" s="23" t="s">
        <v>1655</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94">
        <f>SUM(AY414:AY421)</f>
        <v>1725958</v>
      </c>
      <c r="AZ422" s="193">
        <f>AY422/E414</f>
        <v>0.99976753970180166</v>
      </c>
      <c r="BA422" s="202"/>
      <c r="BB422" s="211"/>
      <c r="BC422" s="202"/>
    </row>
    <row r="423" spans="1:55" x14ac:dyDescent="0.25">
      <c r="A423" s="336">
        <v>49</v>
      </c>
      <c r="B423" s="345" t="s">
        <v>298</v>
      </c>
      <c r="C423" s="352" t="s">
        <v>296</v>
      </c>
      <c r="D423" s="370" t="s">
        <v>1101</v>
      </c>
      <c r="E423" s="406">
        <v>1042678.31</v>
      </c>
      <c r="F423" s="7" t="s">
        <v>207</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98">
        <v>20000</v>
      </c>
      <c r="AZ423" s="192"/>
      <c r="BA423" s="202"/>
      <c r="BB423" s="211"/>
      <c r="BC423" s="202"/>
    </row>
    <row r="424" spans="1:55" x14ac:dyDescent="0.25">
      <c r="A424" s="337"/>
      <c r="B424" s="346"/>
      <c r="C424" s="353"/>
      <c r="D424" s="353"/>
      <c r="E424" s="407"/>
      <c r="F424" s="7" t="s">
        <v>859</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98">
        <v>40000</v>
      </c>
      <c r="AZ424" s="192"/>
      <c r="BA424" s="202"/>
      <c r="BB424" s="211"/>
      <c r="BC424" s="202"/>
    </row>
    <row r="425" spans="1:55" x14ac:dyDescent="0.25">
      <c r="A425" s="337"/>
      <c r="B425" s="346"/>
      <c r="C425" s="353"/>
      <c r="D425" s="353"/>
      <c r="E425" s="407"/>
      <c r="F425" s="7" t="s">
        <v>135</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98">
        <v>44000</v>
      </c>
      <c r="AZ425" s="192"/>
      <c r="BA425" s="202"/>
      <c r="BB425" s="211"/>
      <c r="BC425" s="202"/>
    </row>
    <row r="426" spans="1:55" x14ac:dyDescent="0.25">
      <c r="A426" s="341"/>
      <c r="B426" s="347"/>
      <c r="C426" s="354"/>
      <c r="D426" s="354"/>
      <c r="E426" s="408"/>
      <c r="F426" s="7" t="s">
        <v>237</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98">
        <v>80000</v>
      </c>
      <c r="AZ426" s="192"/>
      <c r="BA426" s="202"/>
      <c r="BB426" s="211"/>
      <c r="BC426" s="202"/>
    </row>
    <row r="427" spans="1:55" x14ac:dyDescent="0.25">
      <c r="A427" s="209"/>
      <c r="B427" s="210"/>
      <c r="C427" s="139"/>
      <c r="D427" s="216"/>
      <c r="E427" s="217"/>
      <c r="F427" s="77" t="s">
        <v>151</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98">
        <v>215227.84</v>
      </c>
      <c r="AZ427" s="192"/>
      <c r="BA427" s="202"/>
      <c r="BB427" s="211"/>
      <c r="BC427" s="202"/>
    </row>
    <row r="428" spans="1:55" x14ac:dyDescent="0.25">
      <c r="A428" s="209"/>
      <c r="B428" s="210"/>
      <c r="C428" s="139"/>
      <c r="D428" s="216"/>
      <c r="E428" s="217"/>
      <c r="F428" s="77" t="s">
        <v>176</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98">
        <v>623450.84</v>
      </c>
      <c r="AZ428" s="192"/>
      <c r="BA428" s="202"/>
      <c r="BB428" s="211"/>
      <c r="BC428" s="202"/>
    </row>
    <row r="429" spans="1:55" x14ac:dyDescent="0.25">
      <c r="A429" s="209"/>
      <c r="B429" s="210"/>
      <c r="C429" s="139"/>
      <c r="D429" s="216"/>
      <c r="E429" s="217"/>
      <c r="F429" s="77" t="s">
        <v>153</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98">
        <v>20000</v>
      </c>
      <c r="AZ429" s="192"/>
      <c r="BA429" s="202"/>
      <c r="BB429" s="211"/>
      <c r="BC429" s="202"/>
    </row>
    <row r="430" spans="1:55" x14ac:dyDescent="0.25">
      <c r="A430" s="69"/>
      <c r="B430" s="23" t="s">
        <v>1655</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94">
        <f>SUM(AY423:AY429)</f>
        <v>1042678.6799999999</v>
      </c>
      <c r="AZ430" s="193">
        <f>AY430/E423</f>
        <v>1.0000003548553722</v>
      </c>
      <c r="BA430" s="202"/>
      <c r="BB430" s="211"/>
      <c r="BC430" s="202"/>
    </row>
    <row r="431" spans="1:55" x14ac:dyDescent="0.25">
      <c r="A431" s="336">
        <v>50</v>
      </c>
      <c r="B431" s="345" t="s">
        <v>299</v>
      </c>
      <c r="C431" s="352" t="s">
        <v>296</v>
      </c>
      <c r="D431" s="370" t="s">
        <v>1102</v>
      </c>
      <c r="E431" s="406">
        <v>1170271.31</v>
      </c>
      <c r="F431" s="7" t="s">
        <v>207</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98">
        <v>25000</v>
      </c>
      <c r="AZ431" s="192"/>
      <c r="BA431" s="202"/>
      <c r="BB431" s="211"/>
      <c r="BC431" s="202"/>
    </row>
    <row r="432" spans="1:55" x14ac:dyDescent="0.25">
      <c r="A432" s="337"/>
      <c r="B432" s="346"/>
      <c r="C432" s="353"/>
      <c r="D432" s="371"/>
      <c r="E432" s="407"/>
      <c r="F432" s="7" t="s">
        <v>859</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98">
        <v>30000</v>
      </c>
      <c r="AZ432" s="192"/>
      <c r="BA432" s="202"/>
      <c r="BB432" s="211"/>
      <c r="BC432" s="202"/>
    </row>
    <row r="433" spans="1:55" x14ac:dyDescent="0.25">
      <c r="A433" s="337"/>
      <c r="B433" s="346"/>
      <c r="C433" s="353"/>
      <c r="D433" s="371"/>
      <c r="E433" s="407"/>
      <c r="F433" s="7" t="s">
        <v>135</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98">
        <v>66000</v>
      </c>
      <c r="AZ433" s="192"/>
      <c r="BA433" s="202"/>
      <c r="BB433" s="211"/>
      <c r="BC433" s="202"/>
    </row>
    <row r="434" spans="1:55" x14ac:dyDescent="0.25">
      <c r="A434" s="341"/>
      <c r="B434" s="347"/>
      <c r="C434" s="354"/>
      <c r="D434" s="385"/>
      <c r="E434" s="408"/>
      <c r="F434" s="7" t="s">
        <v>237</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98">
        <v>100000</v>
      </c>
      <c r="AZ434" s="192"/>
      <c r="BA434" s="202"/>
      <c r="BB434" s="211"/>
      <c r="BC434" s="202"/>
    </row>
    <row r="435" spans="1:55" x14ac:dyDescent="0.25">
      <c r="A435" s="209"/>
      <c r="B435" s="210"/>
      <c r="C435" s="139"/>
      <c r="D435" s="233"/>
      <c r="E435" s="217"/>
      <c r="F435" s="77" t="s">
        <v>151</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98">
        <v>216366.39</v>
      </c>
      <c r="AZ435" s="192"/>
      <c r="BA435" s="202"/>
      <c r="BB435" s="211"/>
      <c r="BC435" s="202"/>
    </row>
    <row r="436" spans="1:55" x14ac:dyDescent="0.25">
      <c r="A436" s="209"/>
      <c r="B436" s="210"/>
      <c r="C436" s="139"/>
      <c r="D436" s="233"/>
      <c r="E436" s="217"/>
      <c r="F436" s="77" t="s">
        <v>176</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98">
        <v>702905.38</v>
      </c>
      <c r="AZ436" s="192"/>
      <c r="BA436" s="202">
        <v>2</v>
      </c>
      <c r="BB436" s="211">
        <v>205233</v>
      </c>
      <c r="BC436" s="202"/>
    </row>
    <row r="437" spans="1:55" x14ac:dyDescent="0.25">
      <c r="A437" s="209"/>
      <c r="B437" s="210"/>
      <c r="C437" s="139"/>
      <c r="D437" s="233"/>
      <c r="E437" s="217"/>
      <c r="F437" s="77" t="s">
        <v>153</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98">
        <v>30000</v>
      </c>
      <c r="AZ437" s="192"/>
      <c r="BA437" s="202"/>
      <c r="BB437" s="211"/>
      <c r="BC437" s="202"/>
    </row>
    <row r="438" spans="1:55" x14ac:dyDescent="0.25">
      <c r="A438" s="69"/>
      <c r="B438" s="23" t="s">
        <v>1655</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94">
        <f>SUM(AY431:AY437)</f>
        <v>1170271.77</v>
      </c>
      <c r="AZ438" s="193">
        <f>AY438/E431</f>
        <v>1.0000003930712442</v>
      </c>
      <c r="BA438" s="202"/>
      <c r="BB438" s="211"/>
      <c r="BC438" s="202"/>
    </row>
    <row r="439" spans="1:55" x14ac:dyDescent="0.25">
      <c r="A439" s="336">
        <v>51</v>
      </c>
      <c r="B439" s="345" t="s">
        <v>300</v>
      </c>
      <c r="C439" s="352" t="s">
        <v>301</v>
      </c>
      <c r="D439" s="370" t="s">
        <v>1022</v>
      </c>
      <c r="E439" s="406">
        <v>2554102.25</v>
      </c>
      <c r="F439" s="8" t="s">
        <v>124</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211">
        <v>700127.57</v>
      </c>
      <c r="AZ439" s="192"/>
      <c r="BA439" s="202">
        <v>11</v>
      </c>
      <c r="BB439" s="211">
        <v>631209</v>
      </c>
      <c r="BC439" s="202"/>
    </row>
    <row r="440" spans="1:55" x14ac:dyDescent="0.25">
      <c r="A440" s="337"/>
      <c r="B440" s="346"/>
      <c r="C440" s="353"/>
      <c r="D440" s="371"/>
      <c r="E440" s="407"/>
      <c r="F440" s="8" t="s">
        <v>147</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211">
        <v>240000</v>
      </c>
      <c r="AZ440" s="192"/>
      <c r="BA440" s="202">
        <v>7</v>
      </c>
      <c r="BB440" s="211">
        <v>280000</v>
      </c>
      <c r="BC440" s="202"/>
    </row>
    <row r="441" spans="1:55" x14ac:dyDescent="0.25">
      <c r="A441" s="337"/>
      <c r="B441" s="346"/>
      <c r="C441" s="353"/>
      <c r="D441" s="371"/>
      <c r="E441" s="407"/>
      <c r="F441" s="8" t="s">
        <v>151</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v>400000</v>
      </c>
      <c r="AZ441" s="192"/>
      <c r="BA441" s="202">
        <v>3</v>
      </c>
      <c r="BB441" s="211">
        <v>299937</v>
      </c>
      <c r="BC441" s="202"/>
    </row>
    <row r="442" spans="1:55" x14ac:dyDescent="0.25">
      <c r="A442" s="337"/>
      <c r="B442" s="346"/>
      <c r="C442" s="353"/>
      <c r="D442" s="371"/>
      <c r="E442" s="407"/>
      <c r="F442" s="8" t="s">
        <v>181</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211">
        <v>150000</v>
      </c>
      <c r="AZ442" s="192"/>
      <c r="BA442" s="202">
        <v>6</v>
      </c>
      <c r="BB442" s="211">
        <v>180000</v>
      </c>
      <c r="BC442" s="202"/>
    </row>
    <row r="443" spans="1:55" x14ac:dyDescent="0.25">
      <c r="A443" s="337"/>
      <c r="B443" s="346"/>
      <c r="C443" s="353"/>
      <c r="D443" s="371"/>
      <c r="E443" s="407"/>
      <c r="F443" s="8" t="s">
        <v>153</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v>150000</v>
      </c>
      <c r="AZ443" s="192"/>
      <c r="BA443" s="202">
        <v>1</v>
      </c>
      <c r="BB443" s="211">
        <v>36691</v>
      </c>
      <c r="BC443" s="202"/>
    </row>
    <row r="444" spans="1:55" x14ac:dyDescent="0.25">
      <c r="A444" s="337"/>
      <c r="B444" s="346"/>
      <c r="C444" s="353"/>
      <c r="D444" s="371"/>
      <c r="E444" s="407"/>
      <c r="F444" s="84" t="s">
        <v>154</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211">
        <v>824485.27</v>
      </c>
      <c r="AZ444" s="192"/>
      <c r="BA444" s="202">
        <v>14</v>
      </c>
      <c r="BB444" s="211">
        <v>765744</v>
      </c>
      <c r="BC444" s="202"/>
    </row>
    <row r="445" spans="1:55" x14ac:dyDescent="0.25">
      <c r="A445" s="209"/>
      <c r="B445" s="210"/>
      <c r="C445" s="139"/>
      <c r="D445" s="233"/>
      <c r="E445" s="217"/>
      <c r="F445" s="264" t="s">
        <v>173</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48">
        <v>38684.559999999998</v>
      </c>
      <c r="AZ445" s="192"/>
      <c r="BA445" s="202">
        <v>1</v>
      </c>
      <c r="BB445" s="211">
        <v>9994.58</v>
      </c>
      <c r="BC445" s="202" t="s">
        <v>1468</v>
      </c>
    </row>
    <row r="446" spans="1:55" x14ac:dyDescent="0.25">
      <c r="A446" s="209"/>
      <c r="B446" s="210"/>
      <c r="C446" s="139"/>
      <c r="D446" s="233"/>
      <c r="E446" s="217"/>
      <c r="F446" s="264" t="s">
        <v>177</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48">
        <v>50804.85</v>
      </c>
      <c r="AZ446" s="192"/>
      <c r="BA446" s="202"/>
      <c r="BB446" s="211"/>
      <c r="BC446" s="202"/>
    </row>
    <row r="447" spans="1:55" x14ac:dyDescent="0.25">
      <c r="A447" s="69"/>
      <c r="B447" s="23" t="s">
        <v>1655</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94">
        <f>SUM(AY439:AY446)</f>
        <v>2554102.25</v>
      </c>
      <c r="AZ447" s="193">
        <f>AY447/E439</f>
        <v>1</v>
      </c>
      <c r="BA447" s="202"/>
      <c r="BB447" s="211"/>
      <c r="BC447" s="202"/>
    </row>
    <row r="448" spans="1:55" x14ac:dyDescent="0.25">
      <c r="A448" s="336">
        <v>52</v>
      </c>
      <c r="B448" s="345" t="s">
        <v>302</v>
      </c>
      <c r="C448" s="352" t="s">
        <v>303</v>
      </c>
      <c r="D448" s="370" t="s">
        <v>1023</v>
      </c>
      <c r="E448" s="406">
        <v>2241714.25</v>
      </c>
      <c r="F448" s="7" t="s">
        <v>173</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v>66037.39</v>
      </c>
      <c r="AZ448" s="192"/>
      <c r="BA448" s="202">
        <v>1</v>
      </c>
      <c r="BB448" s="211">
        <v>16979.66</v>
      </c>
      <c r="BC448" s="202" t="s">
        <v>746</v>
      </c>
    </row>
    <row r="449" spans="1:55" x14ac:dyDescent="0.25">
      <c r="A449" s="337"/>
      <c r="B449" s="346"/>
      <c r="C449" s="353"/>
      <c r="D449" s="353"/>
      <c r="E449" s="407"/>
      <c r="F449" s="7" t="s">
        <v>124</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v>356438.8</v>
      </c>
      <c r="AZ449" s="192"/>
      <c r="BA449" s="202">
        <v>1</v>
      </c>
      <c r="BB449" s="211">
        <v>26671</v>
      </c>
      <c r="BC449" s="202"/>
    </row>
    <row r="450" spans="1:55" x14ac:dyDescent="0.25">
      <c r="A450" s="337"/>
      <c r="B450" s="346"/>
      <c r="C450" s="353"/>
      <c r="D450" s="353"/>
      <c r="E450" s="407"/>
      <c r="F450" s="7" t="s">
        <v>151</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v>270000</v>
      </c>
      <c r="AZ450" s="192"/>
      <c r="BA450" s="202"/>
      <c r="BB450" s="211"/>
      <c r="BC450" s="202" t="s">
        <v>747</v>
      </c>
    </row>
    <row r="451" spans="1:55" x14ac:dyDescent="0.25">
      <c r="A451" s="337"/>
      <c r="B451" s="346"/>
      <c r="C451" s="353"/>
      <c r="D451" s="353"/>
      <c r="E451" s="407"/>
      <c r="F451" s="7" t="s">
        <v>153</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v>140000</v>
      </c>
      <c r="AZ451" s="192"/>
      <c r="BA451" s="202">
        <v>1</v>
      </c>
      <c r="BB451" s="211">
        <v>97376</v>
      </c>
      <c r="BC451" s="202" t="s">
        <v>748</v>
      </c>
    </row>
    <row r="452" spans="1:55" x14ac:dyDescent="0.25">
      <c r="A452" s="337"/>
      <c r="B452" s="346"/>
      <c r="C452" s="353"/>
      <c r="D452" s="353"/>
      <c r="E452" s="407"/>
      <c r="F452" s="7" t="s">
        <v>154</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v>900000</v>
      </c>
      <c r="AZ452" s="192"/>
      <c r="BA452" s="202">
        <v>11</v>
      </c>
      <c r="BB452" s="211">
        <v>898962</v>
      </c>
      <c r="BC452" s="202" t="s">
        <v>749</v>
      </c>
    </row>
    <row r="453" spans="1:55" x14ac:dyDescent="0.25">
      <c r="A453" s="337"/>
      <c r="B453" s="346"/>
      <c r="C453" s="353"/>
      <c r="D453" s="353"/>
      <c r="E453" s="407"/>
      <c r="F453" s="7" t="s">
        <v>135</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v>66037.39</v>
      </c>
      <c r="AZ453" s="192"/>
      <c r="BA453" s="202"/>
      <c r="BB453" s="211"/>
      <c r="BC453" s="202"/>
    </row>
    <row r="454" spans="1:55" x14ac:dyDescent="0.25">
      <c r="A454" s="337"/>
      <c r="B454" s="346"/>
      <c r="C454" s="353"/>
      <c r="D454" s="353"/>
      <c r="E454" s="407"/>
      <c r="F454" s="7" t="s">
        <v>237</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v>132006.82</v>
      </c>
      <c r="AZ454" s="192"/>
      <c r="BA454" s="202"/>
      <c r="BB454" s="211"/>
      <c r="BC454" s="202"/>
    </row>
    <row r="455" spans="1:55" x14ac:dyDescent="0.25">
      <c r="A455" s="337"/>
      <c r="B455" s="346"/>
      <c r="C455" s="353"/>
      <c r="D455" s="353"/>
      <c r="E455" s="407"/>
      <c r="F455" s="7" t="s">
        <v>181</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v>180000</v>
      </c>
      <c r="AZ455" s="192"/>
      <c r="BA455" s="202"/>
      <c r="BB455" s="211"/>
      <c r="BC455" s="202"/>
    </row>
    <row r="456" spans="1:55" x14ac:dyDescent="0.25">
      <c r="A456" s="337"/>
      <c r="B456" s="346"/>
      <c r="C456" s="353"/>
      <c r="D456" s="353"/>
      <c r="E456" s="407"/>
      <c r="F456" s="7" t="s">
        <v>155</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v>40000</v>
      </c>
      <c r="AZ456" s="192"/>
      <c r="BA456" s="202"/>
      <c r="BB456" s="211"/>
      <c r="BC456" s="202"/>
    </row>
    <row r="457" spans="1:55" x14ac:dyDescent="0.25">
      <c r="A457" s="337"/>
      <c r="B457" s="346"/>
      <c r="C457" s="353"/>
      <c r="D457" s="353"/>
      <c r="E457" s="407"/>
      <c r="F457" s="7" t="s">
        <v>304</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v>41193.85</v>
      </c>
      <c r="AZ457" s="192"/>
      <c r="BA457" s="202"/>
      <c r="BB457" s="211"/>
      <c r="BC457" s="202"/>
    </row>
    <row r="458" spans="1:55" x14ac:dyDescent="0.25">
      <c r="A458" s="337"/>
      <c r="B458" s="346"/>
      <c r="C458" s="353"/>
      <c r="D458" s="353"/>
      <c r="E458" s="407"/>
      <c r="F458" s="77" t="s">
        <v>798</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v>50000</v>
      </c>
      <c r="AZ458" s="192"/>
      <c r="BA458" s="202">
        <v>2</v>
      </c>
      <c r="BB458" s="211">
        <v>19973.14</v>
      </c>
      <c r="BC458" s="202"/>
    </row>
    <row r="459" spans="1:55" x14ac:dyDescent="0.25">
      <c r="A459" s="69"/>
      <c r="B459" s="23" t="s">
        <v>1655</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94">
        <f>SUM(AY448:AY458)</f>
        <v>2241714.25</v>
      </c>
      <c r="AZ459" s="193">
        <f>AY459/E448</f>
        <v>1</v>
      </c>
      <c r="BA459" s="202"/>
      <c r="BB459" s="211"/>
      <c r="BC459" s="202"/>
    </row>
    <row r="460" spans="1:55" x14ac:dyDescent="0.25">
      <c r="A460" s="336">
        <v>53</v>
      </c>
      <c r="B460" s="345" t="s">
        <v>306</v>
      </c>
      <c r="C460" s="352" t="s">
        <v>301</v>
      </c>
      <c r="D460" s="370" t="s">
        <v>1024</v>
      </c>
      <c r="E460" s="406">
        <v>1527549.36</v>
      </c>
      <c r="F460" s="7" t="s">
        <v>305</v>
      </c>
      <c r="G460" s="137"/>
      <c r="H460" s="138"/>
      <c r="I460" s="138">
        <v>357113</v>
      </c>
      <c r="J460" s="138"/>
      <c r="K460" s="138"/>
      <c r="L460" s="138"/>
      <c r="M460" s="138"/>
      <c r="N460" s="138"/>
      <c r="O460" s="138"/>
      <c r="P460" s="138"/>
      <c r="Q460" s="138"/>
      <c r="R460" s="138"/>
      <c r="S460" s="138"/>
      <c r="T460" s="138"/>
      <c r="U460" s="138"/>
      <c r="V460" s="138"/>
      <c r="W460" s="138"/>
      <c r="X460" s="138"/>
      <c r="Y460" s="138" t="s">
        <v>802</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v>357113</v>
      </c>
      <c r="AZ460" s="192"/>
      <c r="BA460" s="202">
        <v>3</v>
      </c>
      <c r="BB460" s="211">
        <v>293555</v>
      </c>
      <c r="BC460" s="202"/>
    </row>
    <row r="461" spans="1:55" x14ac:dyDescent="0.25">
      <c r="A461" s="337"/>
      <c r="B461" s="346"/>
      <c r="C461" s="353"/>
      <c r="D461" s="371"/>
      <c r="E461" s="407"/>
      <c r="F461" s="7" t="s">
        <v>216</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v>90000</v>
      </c>
      <c r="AZ461" s="192"/>
      <c r="BA461" s="202">
        <v>5</v>
      </c>
      <c r="BB461" s="211">
        <v>150000</v>
      </c>
      <c r="BC461" s="202"/>
    </row>
    <row r="462" spans="1:55" x14ac:dyDescent="0.25">
      <c r="A462" s="337"/>
      <c r="B462" s="346"/>
      <c r="C462" s="353"/>
      <c r="D462" s="371"/>
      <c r="E462" s="407"/>
      <c r="F462" s="7" t="s">
        <v>271</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v>90000</v>
      </c>
      <c r="AZ462" s="192"/>
      <c r="BA462" s="202">
        <v>4</v>
      </c>
      <c r="BB462" s="211">
        <v>160000</v>
      </c>
      <c r="BC462" s="202" t="s">
        <v>1341</v>
      </c>
    </row>
    <row r="463" spans="1:55" x14ac:dyDescent="0.25">
      <c r="A463" s="337"/>
      <c r="B463" s="346"/>
      <c r="C463" s="353"/>
      <c r="D463" s="371"/>
      <c r="E463" s="407"/>
      <c r="F463" s="7" t="s">
        <v>213</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v>755891</v>
      </c>
      <c r="AZ463" s="192"/>
      <c r="BA463" s="202">
        <v>10</v>
      </c>
      <c r="BB463" s="211">
        <v>738559.59</v>
      </c>
      <c r="BC463" s="202"/>
    </row>
    <row r="464" spans="1:55" x14ac:dyDescent="0.25">
      <c r="A464" s="341"/>
      <c r="B464" s="347"/>
      <c r="C464" s="354"/>
      <c r="D464" s="385"/>
      <c r="E464" s="408"/>
      <c r="F464" s="8" t="s">
        <v>215</v>
      </c>
      <c r="G464" s="137"/>
      <c r="H464" s="138"/>
      <c r="I464" s="138"/>
      <c r="J464" s="138"/>
      <c r="K464" s="138" t="s">
        <v>802</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v>74544</v>
      </c>
      <c r="AZ464" s="192"/>
      <c r="BA464" s="202"/>
      <c r="BB464" s="211"/>
      <c r="BC464" s="202"/>
    </row>
    <row r="465" spans="1:55" x14ac:dyDescent="0.25">
      <c r="A465" s="209"/>
      <c r="B465" s="210"/>
      <c r="C465" s="139"/>
      <c r="D465" s="233"/>
      <c r="E465" s="217"/>
      <c r="F465" s="78" t="s">
        <v>231</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v>160000</v>
      </c>
      <c r="AZ465" s="192"/>
      <c r="BA465" s="202">
        <v>1</v>
      </c>
      <c r="BB465" s="211">
        <v>120000</v>
      </c>
      <c r="BC465" s="202"/>
    </row>
    <row r="466" spans="1:55" x14ac:dyDescent="0.25">
      <c r="A466" s="69"/>
      <c r="B466" s="23" t="s">
        <v>1655</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94">
        <f>SUM(AY460:AY465)</f>
        <v>1527548</v>
      </c>
      <c r="AZ466" s="193">
        <f>AY466/E460</f>
        <v>0.99999910968507089</v>
      </c>
      <c r="BA466" s="202"/>
      <c r="BB466" s="211"/>
      <c r="BC466" s="202"/>
    </row>
    <row r="467" spans="1:55" x14ac:dyDescent="0.25">
      <c r="A467" s="496">
        <v>54</v>
      </c>
      <c r="B467" s="345" t="s">
        <v>307</v>
      </c>
      <c r="C467" s="352" t="s">
        <v>308</v>
      </c>
      <c r="D467" s="370" t="s">
        <v>1025</v>
      </c>
      <c r="E467" s="406">
        <v>1526998.47</v>
      </c>
      <c r="F467" s="7" t="s">
        <v>121</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f t="shared" ref="AY467:AY472" si="4">G467+H467+I467+J467+K467+L467+M467+N467</f>
        <v>927046</v>
      </c>
      <c r="AZ467" s="192"/>
      <c r="BA467" s="202">
        <v>10</v>
      </c>
      <c r="BB467" s="211">
        <v>894651</v>
      </c>
      <c r="BC467" s="202" t="s">
        <v>750</v>
      </c>
    </row>
    <row r="468" spans="1:55" x14ac:dyDescent="0.25">
      <c r="A468" s="497"/>
      <c r="B468" s="346"/>
      <c r="C468" s="353"/>
      <c r="D468" s="371"/>
      <c r="E468" s="407"/>
      <c r="F468" s="7" t="s">
        <v>222</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f t="shared" si="4"/>
        <v>262986</v>
      </c>
      <c r="AZ468" s="192"/>
      <c r="BA468" s="202">
        <v>3</v>
      </c>
      <c r="BB468" s="211">
        <v>164660</v>
      </c>
      <c r="BC468" s="202" t="s">
        <v>751</v>
      </c>
    </row>
    <row r="469" spans="1:55" x14ac:dyDescent="0.25">
      <c r="A469" s="497"/>
      <c r="B469" s="346"/>
      <c r="C469" s="353"/>
      <c r="D469" s="371"/>
      <c r="E469" s="407"/>
      <c r="F469" s="7" t="s">
        <v>135</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f t="shared" si="4"/>
        <v>229820</v>
      </c>
      <c r="AZ469" s="192"/>
      <c r="BA469" s="202">
        <v>6</v>
      </c>
      <c r="BB469" s="211">
        <v>365300</v>
      </c>
      <c r="BC469" s="202" t="s">
        <v>752</v>
      </c>
    </row>
    <row r="470" spans="1:55" x14ac:dyDescent="0.25">
      <c r="A470" s="497"/>
      <c r="B470" s="346"/>
      <c r="C470" s="353"/>
      <c r="D470" s="371"/>
      <c r="E470" s="407"/>
      <c r="F470" s="7" t="s">
        <v>212</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f t="shared" si="4"/>
        <v>43480</v>
      </c>
      <c r="AZ470" s="192"/>
      <c r="BA470" s="202">
        <v>1</v>
      </c>
      <c r="BB470" s="211">
        <v>39610</v>
      </c>
      <c r="BC470" s="202" t="s">
        <v>753</v>
      </c>
    </row>
    <row r="471" spans="1:55" x14ac:dyDescent="0.25">
      <c r="A471" s="497"/>
      <c r="B471" s="346"/>
      <c r="C471" s="353"/>
      <c r="D471" s="371"/>
      <c r="E471" s="407"/>
      <c r="F471" s="7" t="s">
        <v>309</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f t="shared" si="4"/>
        <v>38821</v>
      </c>
      <c r="AZ471" s="192"/>
      <c r="BA471" s="202">
        <v>1</v>
      </c>
      <c r="BB471" s="211">
        <v>37884</v>
      </c>
      <c r="BC471" s="202" t="s">
        <v>754</v>
      </c>
    </row>
    <row r="472" spans="1:55" x14ac:dyDescent="0.25">
      <c r="A472" s="498"/>
      <c r="B472" s="347"/>
      <c r="C472" s="354"/>
      <c r="D472" s="385"/>
      <c r="E472" s="408"/>
      <c r="F472" s="7" t="s">
        <v>176</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f t="shared" si="4"/>
        <v>24845</v>
      </c>
      <c r="AZ472" s="192"/>
      <c r="BA472" s="202">
        <v>1</v>
      </c>
      <c r="BB472" s="211">
        <v>24845</v>
      </c>
      <c r="BC472" s="202" t="s">
        <v>754</v>
      </c>
    </row>
    <row r="473" spans="1:55" x14ac:dyDescent="0.25">
      <c r="A473" s="69"/>
      <c r="B473" s="23" t="s">
        <v>1655</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94">
        <f>SUM(AY467:AY472)</f>
        <v>1526998</v>
      </c>
      <c r="AZ473" s="193">
        <f>AY473/E467</f>
        <v>0.99999969220663332</v>
      </c>
      <c r="BA473" s="202"/>
      <c r="BB473" s="211"/>
      <c r="BC473" s="211"/>
    </row>
    <row r="474" spans="1:55" x14ac:dyDescent="0.25">
      <c r="A474" s="336">
        <v>55</v>
      </c>
      <c r="B474" s="345" t="s">
        <v>311</v>
      </c>
      <c r="C474" s="352" t="s">
        <v>303</v>
      </c>
      <c r="D474" s="370" t="s">
        <v>1026</v>
      </c>
      <c r="E474" s="406">
        <v>1529879.4500000002</v>
      </c>
      <c r="F474" s="7" t="s">
        <v>146</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v>45000</v>
      </c>
      <c r="AZ474" s="192"/>
      <c r="BA474" s="202">
        <v>2</v>
      </c>
      <c r="BB474" s="211">
        <v>30000</v>
      </c>
      <c r="BC474" s="202"/>
    </row>
    <row r="475" spans="1:55" x14ac:dyDescent="0.25">
      <c r="A475" s="337"/>
      <c r="B475" s="346"/>
      <c r="C475" s="353"/>
      <c r="D475" s="371"/>
      <c r="E475" s="407"/>
      <c r="F475" s="7" t="s">
        <v>310</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v>210923.83</v>
      </c>
      <c r="AZ475" s="192"/>
      <c r="BA475" s="202">
        <v>6</v>
      </c>
      <c r="BB475" s="211">
        <v>210923</v>
      </c>
      <c r="BC475" s="202" t="s">
        <v>1395</v>
      </c>
    </row>
    <row r="476" spans="1:55" x14ac:dyDescent="0.25">
      <c r="A476" s="337"/>
      <c r="B476" s="346"/>
      <c r="C476" s="353"/>
      <c r="D476" s="371"/>
      <c r="E476" s="407"/>
      <c r="F476" s="7" t="s">
        <v>148</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v>100000</v>
      </c>
      <c r="AZ476" s="192"/>
      <c r="BA476" s="202">
        <v>2</v>
      </c>
      <c r="BB476" s="211">
        <v>100000</v>
      </c>
      <c r="BC476" s="202"/>
    </row>
    <row r="477" spans="1:55" x14ac:dyDescent="0.25">
      <c r="A477" s="337"/>
      <c r="B477" s="346"/>
      <c r="C477" s="353"/>
      <c r="D477" s="371"/>
      <c r="E477" s="407"/>
      <c r="F477" s="7" t="s">
        <v>312</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v>180000</v>
      </c>
      <c r="AZ477" s="192"/>
      <c r="BA477" s="202">
        <v>3</v>
      </c>
      <c r="BB477" s="211">
        <v>156945.01999999999</v>
      </c>
      <c r="BC477" s="202"/>
    </row>
    <row r="478" spans="1:55" x14ac:dyDescent="0.25">
      <c r="A478" s="337"/>
      <c r="B478" s="346"/>
      <c r="C478" s="353"/>
      <c r="D478" s="371"/>
      <c r="E478" s="407"/>
      <c r="F478" s="7" t="s">
        <v>176</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v>75000</v>
      </c>
      <c r="AZ478" s="192"/>
      <c r="BA478" s="202">
        <v>2</v>
      </c>
      <c r="BB478" s="211">
        <v>49313.75</v>
      </c>
      <c r="BC478" s="202"/>
    </row>
    <row r="479" spans="1:55" x14ac:dyDescent="0.25">
      <c r="A479" s="337"/>
      <c r="B479" s="346"/>
      <c r="C479" s="353"/>
      <c r="D479" s="371"/>
      <c r="E479" s="407"/>
      <c r="F479" s="7" t="s">
        <v>313</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v>836938.19</v>
      </c>
      <c r="AZ479" s="192"/>
      <c r="BA479" s="202">
        <v>14</v>
      </c>
      <c r="BB479" s="211">
        <v>836937.21</v>
      </c>
      <c r="BC479" s="202" t="s">
        <v>1396</v>
      </c>
    </row>
    <row r="480" spans="1:55" x14ac:dyDescent="0.25">
      <c r="A480" s="337"/>
      <c r="B480" s="346"/>
      <c r="C480" s="353"/>
      <c r="D480" s="371"/>
      <c r="E480" s="407"/>
      <c r="F480" s="7" t="s">
        <v>135</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v>62017.43</v>
      </c>
      <c r="AZ480" s="192"/>
      <c r="BA480" s="202"/>
      <c r="BB480" s="211"/>
      <c r="BC480" s="202"/>
    </row>
    <row r="481" spans="1:55" x14ac:dyDescent="0.25">
      <c r="A481" s="341"/>
      <c r="B481" s="347"/>
      <c r="C481" s="354"/>
      <c r="D481" s="385"/>
      <c r="E481" s="408"/>
      <c r="F481" s="7" t="s">
        <v>297</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v>20000</v>
      </c>
      <c r="AZ481" s="192"/>
      <c r="BA481" s="202"/>
      <c r="BB481" s="211"/>
      <c r="BC481" s="202"/>
    </row>
    <row r="482" spans="1:55" x14ac:dyDescent="0.25">
      <c r="A482" s="69"/>
      <c r="B482" s="23" t="s">
        <v>1655</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94">
        <f>SUM(AY474:AY481)</f>
        <v>1529879.45</v>
      </c>
      <c r="AZ482" s="193">
        <f>AY482/E474</f>
        <v>0.99999999999999989</v>
      </c>
      <c r="BA482" s="202"/>
      <c r="BB482" s="211"/>
      <c r="BC482" s="202"/>
    </row>
    <row r="483" spans="1:55" x14ac:dyDescent="0.25">
      <c r="A483" s="336">
        <v>56</v>
      </c>
      <c r="B483" s="345" t="s">
        <v>315</v>
      </c>
      <c r="C483" s="352" t="s">
        <v>303</v>
      </c>
      <c r="D483" s="370" t="s">
        <v>1027</v>
      </c>
      <c r="E483" s="406">
        <v>973359.66</v>
      </c>
      <c r="F483" s="7" t="s">
        <v>1103</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f>G483+H483+I483+J483+K483+L483+M483+N483</f>
        <v>178935.24</v>
      </c>
      <c r="AZ483" s="192"/>
      <c r="BA483" s="202">
        <v>1</v>
      </c>
      <c r="BB483" s="211">
        <v>15000</v>
      </c>
      <c r="BC483" s="202"/>
    </row>
    <row r="484" spans="1:55" x14ac:dyDescent="0.25">
      <c r="A484" s="337"/>
      <c r="B484" s="346"/>
      <c r="C484" s="353"/>
      <c r="D484" s="371"/>
      <c r="E484" s="407"/>
      <c r="F484" s="7" t="s">
        <v>1104</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f>G484+H484+I484+J484+K484+L484+M484+N484</f>
        <v>249733</v>
      </c>
      <c r="AZ484" s="192"/>
      <c r="BA484" s="202">
        <v>8</v>
      </c>
      <c r="BB484" s="211">
        <v>396710</v>
      </c>
      <c r="BC484" s="202"/>
    </row>
    <row r="485" spans="1:55" x14ac:dyDescent="0.25">
      <c r="A485" s="337"/>
      <c r="B485" s="346"/>
      <c r="C485" s="353"/>
      <c r="D485" s="371"/>
      <c r="E485" s="407"/>
      <c r="F485" s="7" t="s">
        <v>1105</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f>G485+H485+I485+J485+K485+L485+M485+N485</f>
        <v>89409</v>
      </c>
      <c r="AZ485" s="192"/>
      <c r="BA485" s="202"/>
      <c r="BB485" s="211"/>
      <c r="BC485" s="202"/>
    </row>
    <row r="486" spans="1:55" x14ac:dyDescent="0.25">
      <c r="A486" s="337"/>
      <c r="B486" s="346"/>
      <c r="C486" s="353"/>
      <c r="D486" s="371"/>
      <c r="E486" s="407"/>
      <c r="F486" s="7" t="s">
        <v>1106</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f>G486+H486+I486+J486+K486+L486+M486+N486</f>
        <v>410000</v>
      </c>
      <c r="AZ486" s="192"/>
      <c r="BA486" s="202">
        <v>7</v>
      </c>
      <c r="BB486" s="211">
        <v>459335</v>
      </c>
      <c r="BC486" s="202"/>
    </row>
    <row r="487" spans="1:55" x14ac:dyDescent="0.25">
      <c r="A487" s="341"/>
      <c r="B487" s="347"/>
      <c r="C487" s="354"/>
      <c r="D487" s="385"/>
      <c r="E487" s="408"/>
      <c r="F487" s="7" t="s">
        <v>1107</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f>G487+H487+I487+J487+K487+L487+M487+N487</f>
        <v>45281.8</v>
      </c>
      <c r="AZ487" s="192"/>
      <c r="BA487" s="202"/>
      <c r="BB487" s="211"/>
      <c r="BC487" s="202"/>
    </row>
    <row r="488" spans="1:55" x14ac:dyDescent="0.25">
      <c r="A488" s="69"/>
      <c r="B488" s="23" t="s">
        <v>1655</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94">
        <f>SUM(AY483:AY487)</f>
        <v>973359.04</v>
      </c>
      <c r="AZ488" s="193">
        <f>AY488/E483</f>
        <v>0.99999936303092729</v>
      </c>
      <c r="BA488" s="202"/>
      <c r="BB488" s="211"/>
      <c r="BC488" s="202"/>
    </row>
    <row r="489" spans="1:55" x14ac:dyDescent="0.25">
      <c r="A489" s="336">
        <v>57</v>
      </c>
      <c r="B489" s="345" t="s">
        <v>316</v>
      </c>
      <c r="C489" s="352" t="s">
        <v>303</v>
      </c>
      <c r="D489" s="370" t="s">
        <v>1028</v>
      </c>
      <c r="E489" s="406">
        <v>1569776</v>
      </c>
      <c r="F489" s="53" t="s">
        <v>124</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211">
        <v>105000</v>
      </c>
      <c r="AZ489" s="192"/>
      <c r="BA489" s="202">
        <v>7</v>
      </c>
      <c r="BB489" s="211">
        <v>105000</v>
      </c>
      <c r="BC489" s="202" t="s">
        <v>1498</v>
      </c>
    </row>
    <row r="490" spans="1:55" x14ac:dyDescent="0.25">
      <c r="A490" s="337"/>
      <c r="B490" s="346"/>
      <c r="C490" s="353"/>
      <c r="D490" s="371"/>
      <c r="E490" s="407"/>
      <c r="F490" s="53" t="s">
        <v>147</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v>160000</v>
      </c>
      <c r="AZ490" s="192"/>
      <c r="BA490" s="202">
        <v>4</v>
      </c>
      <c r="BB490" s="211">
        <v>160000</v>
      </c>
      <c r="BC490" s="202"/>
    </row>
    <row r="491" spans="1:55" x14ac:dyDescent="0.25">
      <c r="A491" s="337"/>
      <c r="B491" s="346"/>
      <c r="C491" s="353"/>
      <c r="D491" s="371"/>
      <c r="E491" s="407"/>
      <c r="F491" s="53" t="s">
        <v>148</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38">
        <v>140000</v>
      </c>
      <c r="AZ491" s="192"/>
      <c r="BA491" s="202">
        <v>2</v>
      </c>
      <c r="BB491" s="211">
        <v>140000</v>
      </c>
      <c r="BC491" s="202"/>
    </row>
    <row r="492" spans="1:55" x14ac:dyDescent="0.25">
      <c r="A492" s="337"/>
      <c r="B492" s="346"/>
      <c r="C492" s="353"/>
      <c r="D492" s="371"/>
      <c r="E492" s="407"/>
      <c r="F492" s="53" t="s">
        <v>151</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38">
        <v>484367</v>
      </c>
      <c r="AZ492" s="192"/>
      <c r="BA492" s="202">
        <v>4</v>
      </c>
      <c r="BB492" s="211">
        <v>484367</v>
      </c>
      <c r="BC492" s="202"/>
    </row>
    <row r="493" spans="1:55" x14ac:dyDescent="0.25">
      <c r="A493" s="337"/>
      <c r="B493" s="346"/>
      <c r="C493" s="353"/>
      <c r="D493" s="371"/>
      <c r="E493" s="407"/>
      <c r="F493" s="53" t="s">
        <v>153</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211">
        <v>582518</v>
      </c>
      <c r="AZ493" s="192"/>
      <c r="BA493" s="202">
        <v>13</v>
      </c>
      <c r="BB493" s="211">
        <v>582518</v>
      </c>
      <c r="BC493" s="202" t="s">
        <v>1499</v>
      </c>
    </row>
    <row r="494" spans="1:55" x14ac:dyDescent="0.25">
      <c r="A494" s="337"/>
      <c r="B494" s="346"/>
      <c r="C494" s="353"/>
      <c r="D494" s="371"/>
      <c r="E494" s="407"/>
      <c r="F494" s="53" t="s">
        <v>173</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v>22951</v>
      </c>
      <c r="AZ494" s="192"/>
      <c r="BA494" s="202"/>
      <c r="BB494" s="211"/>
      <c r="BC494" s="202"/>
    </row>
    <row r="495" spans="1:55" x14ac:dyDescent="0.25">
      <c r="A495" s="341"/>
      <c r="B495" s="347"/>
      <c r="C495" s="354"/>
      <c r="D495" s="385"/>
      <c r="E495" s="408"/>
      <c r="F495" s="53" t="s">
        <v>176</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v>70000</v>
      </c>
      <c r="AZ495" s="192"/>
      <c r="BA495" s="202"/>
      <c r="BB495" s="211"/>
      <c r="BC495" s="202"/>
    </row>
    <row r="496" spans="1:55" x14ac:dyDescent="0.25">
      <c r="A496" s="69"/>
      <c r="B496" s="23" t="s">
        <v>1655</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94">
        <f>SUM(AY489:AY495)</f>
        <v>1564836</v>
      </c>
      <c r="AZ496" s="193">
        <f>AY496/E489</f>
        <v>0.99685305419371939</v>
      </c>
      <c r="BA496" s="202"/>
      <c r="BB496" s="211"/>
      <c r="BC496" s="202"/>
    </row>
    <row r="497" spans="1:55" x14ac:dyDescent="0.25">
      <c r="A497" s="336">
        <v>58</v>
      </c>
      <c r="B497" s="345" t="s">
        <v>318</v>
      </c>
      <c r="C497" s="352" t="s">
        <v>308</v>
      </c>
      <c r="D497" s="370" t="s">
        <v>1029</v>
      </c>
      <c r="E497" s="406">
        <v>1619626.31</v>
      </c>
      <c r="F497" s="7" t="s">
        <v>317</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8">
        <f>SUM(J497:N497)</f>
        <v>60251</v>
      </c>
      <c r="AZ497" s="192"/>
      <c r="BA497" s="202">
        <v>1</v>
      </c>
      <c r="BB497" s="211">
        <v>40000</v>
      </c>
      <c r="BC497" s="202"/>
    </row>
    <row r="498" spans="1:55" x14ac:dyDescent="0.25">
      <c r="A498" s="337"/>
      <c r="B498" s="346"/>
      <c r="C498" s="353"/>
      <c r="D498" s="371"/>
      <c r="E498" s="407"/>
      <c r="F498" s="7" t="s">
        <v>144</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8">
        <f>SUM(J498:N498)</f>
        <v>884488</v>
      </c>
      <c r="AZ498" s="192"/>
      <c r="BA498" s="202">
        <v>8</v>
      </c>
      <c r="BB498" s="211">
        <v>876840</v>
      </c>
      <c r="BC498" s="202" t="s">
        <v>36</v>
      </c>
    </row>
    <row r="499" spans="1:55" x14ac:dyDescent="0.25">
      <c r="A499" s="337"/>
      <c r="B499" s="346"/>
      <c r="C499" s="353"/>
      <c r="D499" s="371"/>
      <c r="E499" s="407"/>
      <c r="F499" s="7" t="s">
        <v>169</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8">
        <f>SUM(J499:N499)</f>
        <v>161213</v>
      </c>
      <c r="AZ499" s="192"/>
      <c r="BA499" s="202"/>
      <c r="BB499" s="211"/>
      <c r="BC499" s="202" t="s">
        <v>37</v>
      </c>
    </row>
    <row r="500" spans="1:55" x14ac:dyDescent="0.25">
      <c r="A500" s="341"/>
      <c r="B500" s="347"/>
      <c r="C500" s="354"/>
      <c r="D500" s="385"/>
      <c r="E500" s="408"/>
      <c r="F500" s="7" t="s">
        <v>322</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8">
        <v>75279</v>
      </c>
      <c r="AZ500" s="192"/>
      <c r="BA500" s="202"/>
      <c r="BB500" s="211"/>
      <c r="BC500" s="202" t="s">
        <v>1413</v>
      </c>
    </row>
    <row r="501" spans="1:55" x14ac:dyDescent="0.25">
      <c r="A501" s="209"/>
      <c r="B501" s="210"/>
      <c r="C501" s="139"/>
      <c r="D501" s="233"/>
      <c r="E501" s="217"/>
      <c r="F501" s="77" t="s">
        <v>165</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8">
        <v>152307</v>
      </c>
      <c r="AZ501" s="192"/>
      <c r="BA501" s="202"/>
      <c r="BB501" s="211"/>
      <c r="BC501" s="202" t="s">
        <v>1414</v>
      </c>
    </row>
    <row r="502" spans="1:55" x14ac:dyDescent="0.25">
      <c r="A502" s="209"/>
      <c r="B502" s="210"/>
      <c r="C502" s="139"/>
      <c r="D502" s="233"/>
      <c r="E502" s="217"/>
      <c r="F502" s="77" t="s">
        <v>399</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8">
        <v>105611</v>
      </c>
      <c r="AZ502" s="192"/>
      <c r="BA502" s="202"/>
      <c r="BB502" s="211"/>
      <c r="BC502" s="202"/>
    </row>
    <row r="503" spans="1:55" x14ac:dyDescent="0.25">
      <c r="A503" s="209"/>
      <c r="B503" s="210"/>
      <c r="C503" s="139"/>
      <c r="D503" s="233"/>
      <c r="E503" s="217"/>
      <c r="F503" s="77" t="s">
        <v>143</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8">
        <v>90755</v>
      </c>
      <c r="AZ503" s="192"/>
      <c r="BA503" s="202"/>
      <c r="BB503" s="211"/>
      <c r="BC503" s="202"/>
    </row>
    <row r="504" spans="1:55" x14ac:dyDescent="0.25">
      <c r="A504" s="209"/>
      <c r="B504" s="210"/>
      <c r="C504" s="139"/>
      <c r="D504" s="233"/>
      <c r="E504" s="217"/>
      <c r="F504" s="77" t="s">
        <v>566</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8">
        <v>45154</v>
      </c>
      <c r="AZ504" s="192"/>
      <c r="BA504" s="202"/>
      <c r="BB504" s="211"/>
      <c r="BC504" s="202"/>
    </row>
    <row r="505" spans="1:55" x14ac:dyDescent="0.25">
      <c r="A505" s="209"/>
      <c r="B505" s="210"/>
      <c r="C505" s="139"/>
      <c r="D505" s="233"/>
      <c r="E505" s="217"/>
      <c r="F505" s="77" t="s">
        <v>166</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8">
        <v>44568</v>
      </c>
      <c r="AZ505" s="192"/>
      <c r="BA505" s="202"/>
      <c r="BB505" s="211"/>
      <c r="BC505" s="202"/>
    </row>
    <row r="506" spans="1:55" x14ac:dyDescent="0.25">
      <c r="A506" s="69"/>
      <c r="B506" s="23" t="s">
        <v>1655</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94">
        <f>SUM(AY497:AY505)</f>
        <v>1619626</v>
      </c>
      <c r="AZ506" s="193">
        <f>AY506/E497</f>
        <v>0.999999808597824</v>
      </c>
      <c r="BA506" s="202"/>
      <c r="BB506" s="211"/>
      <c r="BC506" s="202"/>
    </row>
    <row r="507" spans="1:55" ht="15" customHeight="1" x14ac:dyDescent="0.25">
      <c r="A507" s="336">
        <v>59</v>
      </c>
      <c r="B507" s="345" t="s">
        <v>320</v>
      </c>
      <c r="C507" s="352" t="s">
        <v>321</v>
      </c>
      <c r="D507" s="370" t="s">
        <v>926</v>
      </c>
      <c r="E507" s="401">
        <v>1526550</v>
      </c>
      <c r="F507" s="7" t="s">
        <v>121</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v>130000</v>
      </c>
      <c r="AZ507" s="192"/>
      <c r="BA507" s="202">
        <v>1</v>
      </c>
      <c r="BB507" s="211">
        <v>10000</v>
      </c>
      <c r="BC507" s="202"/>
    </row>
    <row r="508" spans="1:55" x14ac:dyDescent="0.25">
      <c r="A508" s="337"/>
      <c r="B508" s="346"/>
      <c r="C508" s="353"/>
      <c r="D508" s="371"/>
      <c r="E508" s="402"/>
      <c r="F508" s="7" t="s">
        <v>319</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v>335462.03999999998</v>
      </c>
      <c r="AZ508" s="192"/>
      <c r="BA508" s="202">
        <v>4</v>
      </c>
      <c r="BB508" s="211">
        <v>268096.43699999998</v>
      </c>
      <c r="BC508" s="202"/>
    </row>
    <row r="509" spans="1:55" x14ac:dyDescent="0.25">
      <c r="A509" s="337"/>
      <c r="B509" s="346"/>
      <c r="C509" s="353"/>
      <c r="D509" s="371"/>
      <c r="E509" s="402"/>
      <c r="F509" s="7" t="s">
        <v>125</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v>445462.04</v>
      </c>
      <c r="AZ509" s="192"/>
      <c r="BA509" s="202">
        <v>8</v>
      </c>
      <c r="BB509" s="211">
        <v>491509.62</v>
      </c>
      <c r="BC509" s="202" t="s">
        <v>1636</v>
      </c>
    </row>
    <row r="510" spans="1:55" x14ac:dyDescent="0.25">
      <c r="A510" s="337"/>
      <c r="B510" s="346"/>
      <c r="C510" s="353"/>
      <c r="D510" s="371"/>
      <c r="E510" s="402"/>
      <c r="F510" s="7" t="s">
        <v>148</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v>242900</v>
      </c>
      <c r="AZ510" s="192"/>
      <c r="BA510" s="202"/>
      <c r="BB510" s="211"/>
      <c r="BC510" s="202"/>
    </row>
    <row r="511" spans="1:55" x14ac:dyDescent="0.25">
      <c r="A511" s="341"/>
      <c r="B511" s="347"/>
      <c r="C511" s="354"/>
      <c r="D511" s="385"/>
      <c r="E511" s="403"/>
      <c r="F511" s="7" t="s">
        <v>309</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v>372716.18</v>
      </c>
      <c r="AZ511" s="192"/>
      <c r="BA511" s="202"/>
      <c r="BB511" s="211"/>
      <c r="BC511" s="202"/>
    </row>
    <row r="512" spans="1:55" x14ac:dyDescent="0.25">
      <c r="A512" s="69"/>
      <c r="B512" s="23" t="s">
        <v>1655</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94">
        <f>SUM(AY507:AY511)</f>
        <v>1526540.26</v>
      </c>
      <c r="AZ512" s="193">
        <f>AY512/E507</f>
        <v>0.99999361959975108</v>
      </c>
      <c r="BA512" s="202"/>
      <c r="BB512" s="211"/>
      <c r="BC512" s="202"/>
    </row>
    <row r="513" spans="1:55" x14ac:dyDescent="0.25">
      <c r="A513" s="336">
        <v>60</v>
      </c>
      <c r="B513" s="345" t="s">
        <v>323</v>
      </c>
      <c r="C513" s="352" t="s">
        <v>324</v>
      </c>
      <c r="D513" s="370" t="s">
        <v>927</v>
      </c>
      <c r="E513" s="406">
        <v>2466842.31</v>
      </c>
      <c r="F513" s="7" t="s">
        <v>322</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8">
        <v>38489</v>
      </c>
      <c r="AZ513" s="192"/>
      <c r="BA513" s="202"/>
      <c r="BB513" s="211"/>
      <c r="BC513" s="202"/>
    </row>
    <row r="514" spans="1:55" x14ac:dyDescent="0.25">
      <c r="A514" s="337"/>
      <c r="B514" s="346"/>
      <c r="C514" s="353"/>
      <c r="D514" s="371"/>
      <c r="E514" s="407"/>
      <c r="F514" s="7" t="s">
        <v>170</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8">
        <v>394825</v>
      </c>
      <c r="AZ514" s="192"/>
      <c r="BA514" s="202">
        <v>4</v>
      </c>
      <c r="BB514" s="211">
        <v>393561</v>
      </c>
      <c r="BC514" s="202"/>
    </row>
    <row r="515" spans="1:55" x14ac:dyDescent="0.25">
      <c r="A515" s="337"/>
      <c r="B515" s="346"/>
      <c r="C515" s="353"/>
      <c r="D515" s="371"/>
      <c r="E515" s="407"/>
      <c r="F515" s="7" t="s">
        <v>314</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8">
        <v>96224</v>
      </c>
      <c r="AZ515" s="192"/>
      <c r="BA515" s="202"/>
      <c r="BB515" s="211"/>
      <c r="BC515" s="202"/>
    </row>
    <row r="516" spans="1:55" x14ac:dyDescent="0.25">
      <c r="A516" s="337"/>
      <c r="B516" s="346"/>
      <c r="C516" s="353"/>
      <c r="D516" s="371"/>
      <c r="E516" s="407"/>
      <c r="F516" s="7" t="s">
        <v>165</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8">
        <v>410554</v>
      </c>
      <c r="AZ516" s="192"/>
      <c r="BA516" s="202">
        <v>10</v>
      </c>
      <c r="BB516" s="211">
        <v>400000</v>
      </c>
      <c r="BC516" s="202"/>
    </row>
    <row r="517" spans="1:55" x14ac:dyDescent="0.25">
      <c r="A517" s="341"/>
      <c r="B517" s="347"/>
      <c r="C517" s="354"/>
      <c r="D517" s="385"/>
      <c r="E517" s="408"/>
      <c r="F517" s="7" t="s">
        <v>144</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8">
        <v>115468</v>
      </c>
      <c r="AZ517" s="192"/>
      <c r="BA517" s="202">
        <v>12</v>
      </c>
      <c r="BB517" s="211">
        <v>180000</v>
      </c>
      <c r="BC517" s="202"/>
    </row>
    <row r="518" spans="1:55" x14ac:dyDescent="0.25">
      <c r="A518" s="209"/>
      <c r="B518" s="210"/>
      <c r="C518" s="139"/>
      <c r="D518" s="233"/>
      <c r="E518" s="217"/>
      <c r="F518" s="77" t="s">
        <v>166</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8">
        <v>384895</v>
      </c>
      <c r="AZ518" s="192"/>
      <c r="BA518" s="202">
        <v>6</v>
      </c>
      <c r="BB518" s="211">
        <v>360000</v>
      </c>
      <c r="BC518" s="202"/>
    </row>
    <row r="519" spans="1:55" x14ac:dyDescent="0.25">
      <c r="A519" s="209"/>
      <c r="B519" s="210"/>
      <c r="C519" s="139"/>
      <c r="D519" s="233"/>
      <c r="E519" s="217"/>
      <c r="F519" s="77" t="s">
        <v>169</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8">
        <v>256596</v>
      </c>
      <c r="AZ519" s="192"/>
      <c r="BA519" s="202">
        <v>2</v>
      </c>
      <c r="BB519" s="211">
        <v>222820.1</v>
      </c>
      <c r="BC519" s="202"/>
    </row>
    <row r="520" spans="1:55" x14ac:dyDescent="0.25">
      <c r="A520" s="209"/>
      <c r="B520" s="210"/>
      <c r="C520" s="139"/>
      <c r="D520" s="233"/>
      <c r="E520" s="217"/>
      <c r="F520" s="77" t="s">
        <v>1225</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8">
        <v>769790</v>
      </c>
      <c r="AZ520" s="192"/>
      <c r="BA520" s="202">
        <v>7</v>
      </c>
      <c r="BB520" s="211">
        <v>866333.81</v>
      </c>
      <c r="BC520" s="202"/>
    </row>
    <row r="521" spans="1:55" x14ac:dyDescent="0.25">
      <c r="A521" s="69"/>
      <c r="B521" s="23" t="s">
        <v>1655</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94">
        <f>SUM(AY513:AY520)</f>
        <v>2466841</v>
      </c>
      <c r="AZ521" s="193">
        <f>AY521/E513</f>
        <v>0.99999946895673275</v>
      </c>
      <c r="BA521" s="202"/>
      <c r="BB521" s="211"/>
      <c r="BC521" s="202"/>
    </row>
    <row r="522" spans="1:55" ht="15" customHeight="1" x14ac:dyDescent="0.25">
      <c r="A522" s="422">
        <v>61</v>
      </c>
      <c r="B522" s="345" t="s">
        <v>326</v>
      </c>
      <c r="C522" s="352" t="s">
        <v>327</v>
      </c>
      <c r="D522" s="370" t="str">
        <f>'[1]CALENDAR TOATE GAL-urile'!$E$451</f>
        <v>www.galtaragugulanilor.ro</v>
      </c>
      <c r="E522" s="406">
        <v>3184579.31</v>
      </c>
      <c r="F522" s="7" t="s">
        <v>398</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v>32641</v>
      </c>
      <c r="AZ522" s="192"/>
      <c r="BA522" s="202"/>
      <c r="BB522" s="211"/>
      <c r="BC522" s="202"/>
    </row>
    <row r="523" spans="1:55" x14ac:dyDescent="0.25">
      <c r="A523" s="423"/>
      <c r="B523" s="346"/>
      <c r="C523" s="353"/>
      <c r="D523" s="371"/>
      <c r="E523" s="407"/>
      <c r="F523" s="7" t="s">
        <v>317</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v>10000</v>
      </c>
      <c r="AZ523" s="192"/>
      <c r="BA523" s="202"/>
      <c r="BB523" s="211"/>
      <c r="BC523" s="202"/>
    </row>
    <row r="524" spans="1:55" x14ac:dyDescent="0.25">
      <c r="A524" s="423"/>
      <c r="B524" s="346"/>
      <c r="C524" s="353"/>
      <c r="D524" s="371"/>
      <c r="E524" s="407"/>
      <c r="F524" s="7" t="s">
        <v>399</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v>200000</v>
      </c>
      <c r="AZ524" s="192"/>
      <c r="BA524" s="202"/>
      <c r="BB524" s="211"/>
      <c r="BC524" s="202"/>
    </row>
    <row r="525" spans="1:55" x14ac:dyDescent="0.25">
      <c r="A525" s="423"/>
      <c r="B525" s="346"/>
      <c r="C525" s="353"/>
      <c r="D525" s="371"/>
      <c r="E525" s="407"/>
      <c r="F525" s="7" t="s">
        <v>143</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v>75000</v>
      </c>
      <c r="AZ525" s="192"/>
      <c r="BA525" s="202"/>
      <c r="BB525" s="211"/>
      <c r="BC525" s="202" t="s">
        <v>105</v>
      </c>
    </row>
    <row r="526" spans="1:55" x14ac:dyDescent="0.25">
      <c r="A526" s="423"/>
      <c r="B526" s="346"/>
      <c r="C526" s="353"/>
      <c r="D526" s="371"/>
      <c r="E526" s="407"/>
      <c r="F526" s="77" t="s">
        <v>401</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v>440000</v>
      </c>
      <c r="AZ526" s="192"/>
      <c r="BA526" s="202">
        <v>11</v>
      </c>
      <c r="BB526" s="211">
        <v>440000</v>
      </c>
      <c r="BC526" s="202"/>
    </row>
    <row r="527" spans="1:55" x14ac:dyDescent="0.25">
      <c r="A527" s="423"/>
      <c r="B527" s="346"/>
      <c r="C527" s="353"/>
      <c r="D527" s="371"/>
      <c r="E527" s="407"/>
      <c r="F527" s="77" t="s">
        <v>271</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v>15000</v>
      </c>
      <c r="AZ527" s="192"/>
      <c r="BA527" s="202"/>
      <c r="BB527" s="211"/>
      <c r="BC527" s="202"/>
    </row>
    <row r="528" spans="1:55" x14ac:dyDescent="0.25">
      <c r="A528" s="424"/>
      <c r="B528" s="347"/>
      <c r="C528" s="354"/>
      <c r="D528" s="371"/>
      <c r="E528" s="408"/>
      <c r="F528" s="77" t="s">
        <v>165</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v>300000</v>
      </c>
      <c r="AZ528" s="192"/>
      <c r="BA528" s="202">
        <v>6</v>
      </c>
      <c r="BB528" s="211">
        <v>300000</v>
      </c>
      <c r="BC528" s="202" t="s">
        <v>106</v>
      </c>
    </row>
    <row r="529" spans="1:55" x14ac:dyDescent="0.25">
      <c r="A529" s="242"/>
      <c r="B529" s="210"/>
      <c r="C529" s="139"/>
      <c r="D529" s="233"/>
      <c r="E529" s="217"/>
      <c r="F529" s="77" t="s">
        <v>166</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v>480000</v>
      </c>
      <c r="AZ529" s="192"/>
      <c r="BA529" s="202">
        <v>4</v>
      </c>
      <c r="BB529" s="211">
        <v>388376.81</v>
      </c>
      <c r="BC529" s="202" t="s">
        <v>106</v>
      </c>
    </row>
    <row r="530" spans="1:55" x14ac:dyDescent="0.25">
      <c r="A530" s="242"/>
      <c r="B530" s="210"/>
      <c r="C530" s="139"/>
      <c r="D530" s="233"/>
      <c r="E530" s="217"/>
      <c r="F530" s="77" t="s">
        <v>144</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v>1556751</v>
      </c>
      <c r="AZ530" s="192"/>
      <c r="BA530" s="202">
        <v>17</v>
      </c>
      <c r="BB530" s="211">
        <v>1307191.75</v>
      </c>
      <c r="BC530" s="202" t="s">
        <v>107</v>
      </c>
    </row>
    <row r="531" spans="1:55" x14ac:dyDescent="0.25">
      <c r="A531" s="242"/>
      <c r="B531" s="210"/>
      <c r="C531" s="139"/>
      <c r="D531" s="233"/>
      <c r="E531" s="217"/>
      <c r="F531" s="77" t="s">
        <v>169</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v>30000</v>
      </c>
      <c r="AZ531" s="192"/>
      <c r="BA531" s="202"/>
      <c r="BB531" s="211"/>
      <c r="BC531" s="202" t="s">
        <v>1473</v>
      </c>
    </row>
    <row r="532" spans="1:55" x14ac:dyDescent="0.25">
      <c r="A532" s="242"/>
      <c r="B532" s="210"/>
      <c r="C532" s="139"/>
      <c r="D532" s="233"/>
      <c r="E532" s="217"/>
      <c r="F532" s="77" t="s">
        <v>325</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v>30187</v>
      </c>
      <c r="AZ532" s="192"/>
      <c r="BA532" s="202">
        <v>1</v>
      </c>
      <c r="BB532" s="211">
        <v>30187</v>
      </c>
      <c r="BC532" s="202" t="s">
        <v>1474</v>
      </c>
    </row>
    <row r="533" spans="1:55" x14ac:dyDescent="0.25">
      <c r="A533" s="242"/>
      <c r="B533" s="210"/>
      <c r="C533" s="139"/>
      <c r="D533" s="233"/>
      <c r="E533" s="217"/>
      <c r="F533" s="77" t="s">
        <v>520</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v>15000</v>
      </c>
      <c r="AZ533" s="192"/>
      <c r="BA533" s="202"/>
      <c r="BB533" s="211"/>
      <c r="BC533" s="202" t="s">
        <v>1473</v>
      </c>
    </row>
    <row r="534" spans="1:55" x14ac:dyDescent="0.25">
      <c r="A534" s="69"/>
      <c r="B534" s="23" t="s">
        <v>1655</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94">
        <f>SUM(AY522:AY533)</f>
        <v>3184579</v>
      </c>
      <c r="AZ534" s="193">
        <f>AY534/E522</f>
        <v>0.99999990265590211</v>
      </c>
      <c r="BA534" s="202"/>
      <c r="BB534" s="211"/>
      <c r="BC534" s="202"/>
    </row>
    <row r="535" spans="1:55" x14ac:dyDescent="0.25">
      <c r="A535" s="336">
        <v>62</v>
      </c>
      <c r="B535" s="345" t="s">
        <v>333</v>
      </c>
      <c r="C535" s="352" t="s">
        <v>334</v>
      </c>
      <c r="D535" s="370" t="s">
        <v>1250</v>
      </c>
      <c r="E535" s="442">
        <v>2585031.31</v>
      </c>
      <c r="F535" s="44" t="s">
        <v>328</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v>12766</v>
      </c>
      <c r="AZ535" s="192"/>
      <c r="BA535" s="202"/>
      <c r="BB535" s="211"/>
      <c r="BC535" s="202"/>
    </row>
    <row r="536" spans="1:55" x14ac:dyDescent="0.25">
      <c r="A536" s="337"/>
      <c r="B536" s="346"/>
      <c r="C536" s="353"/>
      <c r="D536" s="353"/>
      <c r="E536" s="443"/>
      <c r="F536" s="44" t="s">
        <v>329</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v>25531</v>
      </c>
      <c r="AZ536" s="192"/>
      <c r="BA536" s="202"/>
      <c r="BB536" s="211"/>
      <c r="BC536" s="202"/>
    </row>
    <row r="537" spans="1:55" x14ac:dyDescent="0.25">
      <c r="A537" s="337"/>
      <c r="B537" s="346"/>
      <c r="C537" s="353"/>
      <c r="D537" s="353"/>
      <c r="E537" s="443"/>
      <c r="F537" s="44" t="s">
        <v>330</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v>51062</v>
      </c>
      <c r="AZ537" s="192"/>
      <c r="BA537" s="202"/>
      <c r="BB537" s="211"/>
      <c r="BC537" s="202"/>
    </row>
    <row r="538" spans="1:55" x14ac:dyDescent="0.25">
      <c r="A538" s="337"/>
      <c r="B538" s="346"/>
      <c r="C538" s="353"/>
      <c r="D538" s="353"/>
      <c r="E538" s="443"/>
      <c r="F538" s="8" t="s">
        <v>331</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v>19148</v>
      </c>
      <c r="AZ538" s="192"/>
      <c r="BA538" s="202"/>
      <c r="BB538" s="211"/>
      <c r="BC538" s="202"/>
    </row>
    <row r="539" spans="1:55" x14ac:dyDescent="0.25">
      <c r="A539" s="337"/>
      <c r="B539" s="346"/>
      <c r="C539" s="353"/>
      <c r="D539" s="353"/>
      <c r="E539" s="443"/>
      <c r="F539" s="8" t="s">
        <v>332</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v>153187</v>
      </c>
      <c r="AZ539" s="192"/>
      <c r="BA539" s="202"/>
      <c r="BB539" s="211"/>
      <c r="BC539" s="202"/>
    </row>
    <row r="540" spans="1:55" x14ac:dyDescent="0.25">
      <c r="A540" s="337"/>
      <c r="B540" s="346"/>
      <c r="C540" s="353"/>
      <c r="D540" s="353"/>
      <c r="E540" s="443"/>
      <c r="F540" s="8" t="s">
        <v>335</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v>1531870</v>
      </c>
      <c r="AZ540" s="192"/>
      <c r="BA540" s="202"/>
      <c r="BB540" s="211"/>
      <c r="BC540" s="202"/>
    </row>
    <row r="541" spans="1:55" x14ac:dyDescent="0.25">
      <c r="A541" s="337"/>
      <c r="B541" s="346"/>
      <c r="C541" s="353"/>
      <c r="D541" s="353"/>
      <c r="E541" s="443"/>
      <c r="F541" s="8" t="s">
        <v>336</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v>12766</v>
      </c>
      <c r="AZ541" s="192"/>
      <c r="BA541" s="202"/>
      <c r="BB541" s="211"/>
      <c r="BC541" s="202"/>
    </row>
    <row r="542" spans="1:55" x14ac:dyDescent="0.25">
      <c r="A542" s="337"/>
      <c r="B542" s="346"/>
      <c r="C542" s="353"/>
      <c r="D542" s="353"/>
      <c r="E542" s="443"/>
      <c r="F542" s="8" t="s">
        <v>337</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v>12766</v>
      </c>
      <c r="AZ542" s="192"/>
      <c r="BA542" s="202"/>
      <c r="BB542" s="211"/>
      <c r="BC542" s="202"/>
    </row>
    <row r="543" spans="1:55" x14ac:dyDescent="0.25">
      <c r="A543" s="337"/>
      <c r="B543" s="346"/>
      <c r="C543" s="353"/>
      <c r="D543" s="353"/>
      <c r="E543" s="443"/>
      <c r="F543" s="8" t="s">
        <v>338</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v>255312</v>
      </c>
      <c r="AZ543" s="192" t="s">
        <v>929</v>
      </c>
      <c r="BA543" s="202"/>
      <c r="BB543" s="211"/>
      <c r="BC543" s="202"/>
    </row>
    <row r="544" spans="1:55" x14ac:dyDescent="0.25">
      <c r="A544" s="337"/>
      <c r="B544" s="346"/>
      <c r="C544" s="353"/>
      <c r="D544" s="353"/>
      <c r="E544" s="443"/>
      <c r="F544" s="8" t="s">
        <v>339</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v>204249</v>
      </c>
      <c r="AZ544" s="192"/>
      <c r="BA544" s="202">
        <v>9</v>
      </c>
      <c r="BB544" s="211">
        <v>200000</v>
      </c>
      <c r="BC544" s="202"/>
    </row>
    <row r="545" spans="1:55" x14ac:dyDescent="0.25">
      <c r="A545" s="337"/>
      <c r="B545" s="346"/>
      <c r="C545" s="353"/>
      <c r="D545" s="353"/>
      <c r="E545" s="443"/>
      <c r="F545" s="8" t="s">
        <v>340</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v>153187</v>
      </c>
      <c r="AZ545" s="192"/>
      <c r="BA545" s="202"/>
      <c r="BB545" s="211"/>
      <c r="BC545" s="202"/>
    </row>
    <row r="546" spans="1:55" x14ac:dyDescent="0.25">
      <c r="A546" s="341"/>
      <c r="B546" s="347"/>
      <c r="C546" s="354"/>
      <c r="D546" s="354"/>
      <c r="E546" s="444"/>
      <c r="F546" s="8" t="s">
        <v>341</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v>153187</v>
      </c>
      <c r="AZ546" s="192"/>
      <c r="BA546" s="202"/>
      <c r="BB546" s="211"/>
      <c r="BC546" s="202"/>
    </row>
    <row r="547" spans="1:55" x14ac:dyDescent="0.25">
      <c r="A547" s="67"/>
      <c r="B547" s="54" t="s">
        <v>1655</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94">
        <f>SUM(AY535:AY546)</f>
        <v>2585031</v>
      </c>
      <c r="AZ547" s="193">
        <f>AY547/E535</f>
        <v>0.9999998800788219</v>
      </c>
      <c r="BA547" s="202"/>
      <c r="BB547" s="211"/>
      <c r="BC547" s="202"/>
    </row>
    <row r="548" spans="1:55" ht="15" customHeight="1" x14ac:dyDescent="0.25">
      <c r="A548" s="336">
        <v>63</v>
      </c>
      <c r="B548" s="345" t="s">
        <v>342</v>
      </c>
      <c r="C548" s="352" t="s">
        <v>343</v>
      </c>
      <c r="D548" s="370" t="s">
        <v>1249</v>
      </c>
      <c r="E548" s="406">
        <v>2082731.31</v>
      </c>
      <c r="F548" s="144" t="s">
        <v>218</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145">
        <v>759824</v>
      </c>
      <c r="AZ548" s="192"/>
      <c r="BA548" s="202">
        <v>10</v>
      </c>
      <c r="BB548" s="211">
        <v>600000</v>
      </c>
      <c r="BC548" s="202" t="s">
        <v>743</v>
      </c>
    </row>
    <row r="549" spans="1:55" x14ac:dyDescent="0.25">
      <c r="A549" s="337"/>
      <c r="B549" s="346"/>
      <c r="C549" s="353"/>
      <c r="D549" s="353"/>
      <c r="E549" s="407"/>
      <c r="F549" s="144" t="s">
        <v>216</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145">
        <v>379912</v>
      </c>
      <c r="AZ549" s="192"/>
      <c r="BA549" s="202"/>
      <c r="BB549" s="211"/>
      <c r="BC549" s="202"/>
    </row>
    <row r="550" spans="1:55" x14ac:dyDescent="0.25">
      <c r="A550" s="337"/>
      <c r="B550" s="346"/>
      <c r="C550" s="353"/>
      <c r="D550" s="353"/>
      <c r="E550" s="407"/>
      <c r="F550" s="144" t="s">
        <v>271</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145">
        <v>271366</v>
      </c>
      <c r="AZ550" s="192"/>
      <c r="BA550" s="202"/>
      <c r="BB550" s="211"/>
      <c r="BC550" s="202"/>
    </row>
    <row r="551" spans="1:55" x14ac:dyDescent="0.25">
      <c r="A551" s="337"/>
      <c r="B551" s="346"/>
      <c r="C551" s="353"/>
      <c r="D551" s="353"/>
      <c r="E551" s="407"/>
      <c r="F551" s="144" t="s">
        <v>213</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145">
        <v>108546</v>
      </c>
      <c r="AZ551" s="192"/>
      <c r="BA551" s="202"/>
      <c r="BB551" s="211"/>
      <c r="BC551" s="202"/>
    </row>
    <row r="552" spans="1:55" x14ac:dyDescent="0.25">
      <c r="A552" s="337"/>
      <c r="B552" s="346"/>
      <c r="C552" s="353"/>
      <c r="D552" s="353"/>
      <c r="E552" s="407"/>
      <c r="F552" s="144" t="s">
        <v>215</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145">
        <v>162819</v>
      </c>
      <c r="AZ552" s="192"/>
      <c r="BA552" s="202"/>
      <c r="BB552" s="211"/>
      <c r="BC552" s="202"/>
    </row>
    <row r="553" spans="1:55" x14ac:dyDescent="0.25">
      <c r="A553" s="337"/>
      <c r="B553" s="346"/>
      <c r="C553" s="353"/>
      <c r="D553" s="353"/>
      <c r="E553" s="407"/>
      <c r="F553" s="144" t="s">
        <v>231</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145">
        <v>13568</v>
      </c>
      <c r="AZ553" s="192"/>
      <c r="BA553" s="202"/>
      <c r="BB553" s="211"/>
      <c r="BC553" s="202"/>
    </row>
    <row r="554" spans="1:55" x14ac:dyDescent="0.25">
      <c r="A554" s="337"/>
      <c r="B554" s="346"/>
      <c r="C554" s="353"/>
      <c r="D554" s="353"/>
      <c r="E554" s="407"/>
      <c r="F554" s="144" t="s">
        <v>217</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145">
        <v>271366</v>
      </c>
      <c r="AZ554" s="192"/>
      <c r="BA554" s="202">
        <v>5</v>
      </c>
      <c r="BB554" s="211">
        <v>100000</v>
      </c>
      <c r="BC554" s="202" t="s">
        <v>106</v>
      </c>
    </row>
    <row r="555" spans="1:55" x14ac:dyDescent="0.25">
      <c r="A555" s="209"/>
      <c r="B555" s="210"/>
      <c r="C555" s="139"/>
      <c r="D555" s="353"/>
      <c r="E555" s="407"/>
      <c r="F555" s="144" t="s">
        <v>349</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145">
        <v>27137</v>
      </c>
      <c r="AZ555" s="192"/>
      <c r="BA555" s="202"/>
      <c r="BB555" s="211"/>
      <c r="BC555" s="202"/>
    </row>
    <row r="556" spans="1:55" x14ac:dyDescent="0.25">
      <c r="A556" s="209"/>
      <c r="B556" s="210"/>
      <c r="C556" s="139"/>
      <c r="D556" s="353"/>
      <c r="E556" s="407"/>
      <c r="F556" s="144" t="s">
        <v>369</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145">
        <v>20352</v>
      </c>
      <c r="AZ556" s="192"/>
      <c r="BA556" s="202"/>
      <c r="BB556" s="211"/>
      <c r="BC556" s="202"/>
    </row>
    <row r="557" spans="1:55" x14ac:dyDescent="0.25">
      <c r="A557" s="209"/>
      <c r="B557" s="210"/>
      <c r="C557" s="139"/>
      <c r="D557" s="353"/>
      <c r="E557" s="407"/>
      <c r="F557" s="144" t="s">
        <v>1732</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145">
        <v>13568</v>
      </c>
      <c r="AZ557" s="192"/>
      <c r="BA557" s="202"/>
      <c r="BB557" s="211"/>
      <c r="BC557" s="202"/>
    </row>
    <row r="558" spans="1:55" x14ac:dyDescent="0.25">
      <c r="A558" s="209"/>
      <c r="B558" s="210"/>
      <c r="C558" s="139"/>
      <c r="D558" s="353"/>
      <c r="E558" s="407"/>
      <c r="F558" s="144" t="s">
        <v>1735</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145">
        <v>13568</v>
      </c>
      <c r="AZ558" s="192"/>
      <c r="BA558" s="202"/>
      <c r="BB558" s="211"/>
      <c r="BC558" s="202"/>
    </row>
    <row r="559" spans="1:55" x14ac:dyDescent="0.25">
      <c r="A559" s="209"/>
      <c r="B559" s="210"/>
      <c r="C559" s="139"/>
      <c r="D559" s="354"/>
      <c r="E559" s="408"/>
      <c r="F559" s="144" t="s">
        <v>1736</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145">
        <v>40705</v>
      </c>
      <c r="AZ559" s="192"/>
      <c r="BA559" s="202"/>
      <c r="BB559" s="211"/>
      <c r="BC559" s="202"/>
    </row>
    <row r="560" spans="1:55" x14ac:dyDescent="0.25">
      <c r="A560" s="68"/>
      <c r="B560" s="21" t="s">
        <v>1655</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94">
        <f>SUM(AY548:AY559)</f>
        <v>2082731</v>
      </c>
      <c r="AZ560" s="193">
        <f>AY560/E548</f>
        <v>0.99999985115698864</v>
      </c>
      <c r="BA560" s="202"/>
      <c r="BB560" s="211"/>
      <c r="BC560" s="202"/>
    </row>
    <row r="561" spans="1:55" x14ac:dyDescent="0.25">
      <c r="A561" s="336">
        <v>64</v>
      </c>
      <c r="B561" s="345" t="s">
        <v>344</v>
      </c>
      <c r="C561" s="352" t="s">
        <v>345</v>
      </c>
      <c r="D561" s="370" t="s">
        <v>930</v>
      </c>
      <c r="E561" s="406">
        <v>1804218.5999999996</v>
      </c>
      <c r="F561" s="7" t="s">
        <v>1392</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v>300000</v>
      </c>
      <c r="AZ561" s="192"/>
      <c r="BA561" s="202"/>
      <c r="BB561" s="211"/>
      <c r="BC561" s="202"/>
    </row>
    <row r="562" spans="1:55" x14ac:dyDescent="0.25">
      <c r="A562" s="337"/>
      <c r="B562" s="346"/>
      <c r="C562" s="353"/>
      <c r="D562" s="343"/>
      <c r="E562" s="407"/>
      <c r="F562" s="7" t="s">
        <v>1393</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v>990000</v>
      </c>
      <c r="AZ562" s="192"/>
      <c r="BA562" s="202">
        <v>6</v>
      </c>
      <c r="BB562" s="211">
        <v>499602</v>
      </c>
      <c r="BC562" s="202"/>
    </row>
    <row r="563" spans="1:55" x14ac:dyDescent="0.25">
      <c r="A563" s="337"/>
      <c r="B563" s="346"/>
      <c r="C563" s="353"/>
      <c r="D563" s="343"/>
      <c r="E563" s="407"/>
      <c r="F563" s="7" t="s">
        <v>1394</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v>84832.22</v>
      </c>
      <c r="AZ563" s="192"/>
      <c r="BA563" s="202"/>
      <c r="BB563" s="211"/>
      <c r="BC563" s="202"/>
    </row>
    <row r="564" spans="1:55" x14ac:dyDescent="0.25">
      <c r="A564" s="341"/>
      <c r="B564" s="347"/>
      <c r="C564" s="354"/>
      <c r="D564" s="344"/>
      <c r="E564" s="408"/>
      <c r="F564" s="7" t="s">
        <v>346</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v>429386.38</v>
      </c>
      <c r="AZ564" s="192"/>
      <c r="BA564" s="202"/>
      <c r="BB564" s="211"/>
      <c r="BC564" s="202"/>
    </row>
    <row r="565" spans="1:55" x14ac:dyDescent="0.25">
      <c r="A565" s="69"/>
      <c r="B565" s="23" t="s">
        <v>1655</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94">
        <f>SUM(AY561:AY564)</f>
        <v>1804218.6</v>
      </c>
      <c r="AZ565" s="193">
        <f>AY565/E561</f>
        <v>1.0000000000000002</v>
      </c>
      <c r="BA565" s="202"/>
      <c r="BB565" s="211"/>
      <c r="BC565" s="202"/>
    </row>
    <row r="566" spans="1:55" x14ac:dyDescent="0.25">
      <c r="A566" s="336">
        <v>65</v>
      </c>
      <c r="B566" s="345" t="s">
        <v>347</v>
      </c>
      <c r="C566" s="352" t="s">
        <v>345</v>
      </c>
      <c r="D566" s="370" t="s">
        <v>931</v>
      </c>
      <c r="E566" s="406">
        <v>3873883.3400000003</v>
      </c>
      <c r="F566" s="7" t="s">
        <v>348</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8">
        <v>240000</v>
      </c>
      <c r="AZ566" s="192"/>
      <c r="BA566" s="202">
        <v>6</v>
      </c>
      <c r="BB566" s="211">
        <v>240000</v>
      </c>
      <c r="BC566" s="202"/>
    </row>
    <row r="567" spans="1:55" x14ac:dyDescent="0.25">
      <c r="A567" s="337"/>
      <c r="B567" s="346"/>
      <c r="C567" s="353"/>
      <c r="D567" s="353"/>
      <c r="E567" s="407"/>
      <c r="F567" s="7" t="s">
        <v>121</v>
      </c>
      <c r="G567" s="96"/>
      <c r="H567" s="96"/>
      <c r="I567" s="96"/>
      <c r="J567" s="96"/>
      <c r="K567" s="96" t="s">
        <v>1161</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8">
        <v>2014678</v>
      </c>
      <c r="AZ567" s="192"/>
      <c r="BA567" s="202">
        <v>19</v>
      </c>
      <c r="BB567" s="211">
        <v>1829163</v>
      </c>
      <c r="BC567" s="202" t="s">
        <v>26</v>
      </c>
    </row>
    <row r="568" spans="1:55" x14ac:dyDescent="0.25">
      <c r="A568" s="337"/>
      <c r="B568" s="346"/>
      <c r="C568" s="353"/>
      <c r="D568" s="353"/>
      <c r="E568" s="407"/>
      <c r="F568" s="7" t="s">
        <v>222</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8">
        <v>630242.99</v>
      </c>
      <c r="AZ568" s="192"/>
      <c r="BA568" s="202">
        <v>5</v>
      </c>
      <c r="BB568" s="211">
        <v>482888</v>
      </c>
      <c r="BC568" s="202"/>
    </row>
    <row r="569" spans="1:55" x14ac:dyDescent="0.25">
      <c r="A569" s="337"/>
      <c r="B569" s="346"/>
      <c r="C569" s="353"/>
      <c r="D569" s="353"/>
      <c r="E569" s="407"/>
      <c r="F569" s="7" t="s">
        <v>245</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8">
        <v>300000</v>
      </c>
      <c r="AZ569" s="192"/>
      <c r="BA569" s="202">
        <v>6</v>
      </c>
      <c r="BB569" s="211">
        <v>297174</v>
      </c>
      <c r="BC569" s="202" t="s">
        <v>26</v>
      </c>
    </row>
    <row r="570" spans="1:55" x14ac:dyDescent="0.25">
      <c r="A570" s="337"/>
      <c r="B570" s="346"/>
      <c r="C570" s="353"/>
      <c r="D570" s="353"/>
      <c r="E570" s="407"/>
      <c r="F570" s="7" t="s">
        <v>223</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8">
        <v>678962.3</v>
      </c>
      <c r="AZ570" s="192"/>
      <c r="BA570" s="202"/>
      <c r="BB570" s="211"/>
      <c r="BC570" s="202" t="s">
        <v>25</v>
      </c>
    </row>
    <row r="571" spans="1:55" x14ac:dyDescent="0.25">
      <c r="A571" s="341"/>
      <c r="B571" s="346"/>
      <c r="C571" s="353"/>
      <c r="D571" s="353"/>
      <c r="E571" s="407"/>
      <c r="F571" s="7" t="s">
        <v>176</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8">
        <v>10000</v>
      </c>
      <c r="AZ571" s="192"/>
      <c r="BA571" s="202"/>
      <c r="BB571" s="211"/>
      <c r="BC571" s="202" t="s">
        <v>1218</v>
      </c>
    </row>
    <row r="572" spans="1:55" x14ac:dyDescent="0.25">
      <c r="A572" s="33"/>
      <c r="B572" s="13" t="s">
        <v>1655</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94">
        <f>SUM(AY566:AY571)</f>
        <v>3873883.29</v>
      </c>
      <c r="AZ572" s="193">
        <f>AY572/E566</f>
        <v>0.99999998709305471</v>
      </c>
      <c r="BA572" s="202"/>
      <c r="BB572" s="211"/>
      <c r="BC572" s="202"/>
    </row>
    <row r="573" spans="1:55" ht="15" customHeight="1" x14ac:dyDescent="0.25">
      <c r="A573" s="336">
        <v>66</v>
      </c>
      <c r="B573" s="345" t="s">
        <v>350</v>
      </c>
      <c r="C573" s="352" t="s">
        <v>345</v>
      </c>
      <c r="D573" s="370" t="s">
        <v>932</v>
      </c>
      <c r="E573" s="406">
        <v>2441476.2200000002</v>
      </c>
      <c r="F573" s="7" t="s">
        <v>218</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138">
        <v>200000</v>
      </c>
      <c r="AZ573" s="192"/>
      <c r="BA573" s="202">
        <v>5</v>
      </c>
      <c r="BB573" s="211">
        <v>170000</v>
      </c>
      <c r="BC573" s="202" t="s">
        <v>1433</v>
      </c>
    </row>
    <row r="574" spans="1:55" x14ac:dyDescent="0.25">
      <c r="A574" s="337"/>
      <c r="B574" s="346"/>
      <c r="C574" s="353"/>
      <c r="D574" s="371"/>
      <c r="E574" s="407"/>
      <c r="F574" s="7" t="s">
        <v>216</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v>150000</v>
      </c>
      <c r="AZ574" s="192"/>
      <c r="BA574" s="202">
        <v>6</v>
      </c>
      <c r="BB574" s="211">
        <v>250000</v>
      </c>
      <c r="BC574" s="202" t="s">
        <v>1431</v>
      </c>
    </row>
    <row r="575" spans="1:55" x14ac:dyDescent="0.25">
      <c r="A575" s="337"/>
      <c r="B575" s="346"/>
      <c r="C575" s="353"/>
      <c r="D575" s="371"/>
      <c r="E575" s="407"/>
      <c r="F575" s="7" t="s">
        <v>349</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v>1094682</v>
      </c>
      <c r="AZ575" s="192"/>
      <c r="BA575" s="202">
        <v>11</v>
      </c>
      <c r="BB575" s="211">
        <v>661823</v>
      </c>
      <c r="BC575" s="202" t="s">
        <v>1432</v>
      </c>
    </row>
    <row r="576" spans="1:55" x14ac:dyDescent="0.25">
      <c r="A576" s="337"/>
      <c r="B576" s="346"/>
      <c r="C576" s="353"/>
      <c r="D576" s="371"/>
      <c r="E576" s="407"/>
      <c r="F576" s="7" t="s">
        <v>271</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v>400000</v>
      </c>
      <c r="AZ576" s="192"/>
      <c r="BA576" s="202">
        <v>2</v>
      </c>
      <c r="BB576" s="211">
        <v>398214</v>
      </c>
      <c r="BC576" s="202" t="s">
        <v>1433</v>
      </c>
    </row>
    <row r="577" spans="1:55" x14ac:dyDescent="0.25">
      <c r="A577" s="337"/>
      <c r="B577" s="346"/>
      <c r="C577" s="353"/>
      <c r="D577" s="371"/>
      <c r="E577" s="407"/>
      <c r="F577" s="7" t="s">
        <v>213</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v>391764</v>
      </c>
      <c r="AZ577" s="192"/>
      <c r="BA577" s="202">
        <v>6</v>
      </c>
      <c r="BB577" s="211">
        <v>391028</v>
      </c>
      <c r="BC577" s="202"/>
    </row>
    <row r="578" spans="1:55" x14ac:dyDescent="0.25">
      <c r="A578" s="337"/>
      <c r="B578" s="346"/>
      <c r="C578" s="353"/>
      <c r="D578" s="371"/>
      <c r="E578" s="407"/>
      <c r="F578" s="7" t="s">
        <v>215</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v>77193</v>
      </c>
      <c r="AZ578" s="192"/>
      <c r="BA578" s="202"/>
      <c r="BB578" s="211"/>
      <c r="BC578" s="202"/>
    </row>
    <row r="579" spans="1:55" x14ac:dyDescent="0.25">
      <c r="A579" s="337"/>
      <c r="B579" s="346"/>
      <c r="C579" s="353"/>
      <c r="D579" s="371"/>
      <c r="E579" s="407"/>
      <c r="F579" s="7" t="s">
        <v>231</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v>77836</v>
      </c>
      <c r="AZ579" s="192"/>
      <c r="BA579" s="202">
        <v>3</v>
      </c>
      <c r="BB579" s="211">
        <v>30000</v>
      </c>
      <c r="BC579" s="202" t="s">
        <v>51</v>
      </c>
    </row>
    <row r="580" spans="1:55" x14ac:dyDescent="0.25">
      <c r="A580" s="341"/>
      <c r="B580" s="347"/>
      <c r="C580" s="354"/>
      <c r="D580" s="385"/>
      <c r="E580" s="408"/>
      <c r="F580" s="7" t="s">
        <v>217</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v>50000</v>
      </c>
      <c r="AZ580" s="192"/>
      <c r="BA580" s="202"/>
      <c r="BB580" s="211"/>
      <c r="BC580" s="202"/>
    </row>
    <row r="581" spans="1:55" x14ac:dyDescent="0.25">
      <c r="A581" s="67"/>
      <c r="B581" s="54" t="s">
        <v>1655</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94">
        <f>SUM(AY573:AY580)</f>
        <v>2441475</v>
      </c>
      <c r="AZ581" s="193">
        <f>AY581/E573</f>
        <v>0.9999995003023211</v>
      </c>
      <c r="BA581" s="202"/>
      <c r="BB581" s="211"/>
      <c r="BC581" s="202"/>
    </row>
    <row r="582" spans="1:55" x14ac:dyDescent="0.25">
      <c r="A582" s="336">
        <v>67</v>
      </c>
      <c r="B582" s="345" t="s">
        <v>351</v>
      </c>
      <c r="C582" s="352" t="s">
        <v>352</v>
      </c>
      <c r="D582" s="369" t="s">
        <v>905</v>
      </c>
      <c r="E582" s="417">
        <v>1871232.31</v>
      </c>
      <c r="F582" s="46" t="s">
        <v>901</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f>P582+H582</f>
        <v>380000</v>
      </c>
      <c r="AZ582" s="192"/>
      <c r="BA582" s="202">
        <v>10</v>
      </c>
      <c r="BB582" s="211">
        <v>372615</v>
      </c>
      <c r="BC582" s="202"/>
    </row>
    <row r="583" spans="1:55" x14ac:dyDescent="0.25">
      <c r="A583" s="337"/>
      <c r="B583" s="346"/>
      <c r="C583" s="353"/>
      <c r="D583" s="365"/>
      <c r="E583" s="418"/>
      <c r="F583" s="46" t="s">
        <v>706</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v>200000</v>
      </c>
      <c r="AZ583" s="192"/>
      <c r="BA583" s="202">
        <v>6</v>
      </c>
      <c r="BB583" s="211">
        <v>156487.76999999999</v>
      </c>
      <c r="BC583" s="202"/>
    </row>
    <row r="584" spans="1:55" x14ac:dyDescent="0.25">
      <c r="A584" s="337"/>
      <c r="B584" s="346"/>
      <c r="C584" s="353"/>
      <c r="D584" s="365"/>
      <c r="E584" s="418"/>
      <c r="F584" s="46" t="s">
        <v>245</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f>SUM(G584:N584)</f>
        <v>100000</v>
      </c>
      <c r="AZ584" s="192"/>
      <c r="BA584" s="202">
        <v>1</v>
      </c>
      <c r="BB584" s="211">
        <v>98437.14</v>
      </c>
      <c r="BC584" s="202"/>
    </row>
    <row r="585" spans="1:55" x14ac:dyDescent="0.25">
      <c r="A585" s="337"/>
      <c r="B585" s="346"/>
      <c r="C585" s="353"/>
      <c r="D585" s="365"/>
      <c r="E585" s="418"/>
      <c r="F585" s="46" t="s">
        <v>204</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v>300000</v>
      </c>
      <c r="AZ585" s="192"/>
      <c r="BA585" s="202">
        <v>16</v>
      </c>
      <c r="BB585" s="211">
        <v>480000</v>
      </c>
      <c r="BC585" s="202"/>
    </row>
    <row r="586" spans="1:55" x14ac:dyDescent="0.25">
      <c r="A586" s="337"/>
      <c r="B586" s="346"/>
      <c r="C586" s="353"/>
      <c r="D586" s="365"/>
      <c r="E586" s="418"/>
      <c r="F586" s="46" t="s">
        <v>312</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v>200000</v>
      </c>
      <c r="AZ586" s="192"/>
      <c r="BA586" s="202">
        <v>6</v>
      </c>
      <c r="BB586" s="211">
        <v>263448.82</v>
      </c>
      <c r="BC586" s="202"/>
    </row>
    <row r="587" spans="1:55" x14ac:dyDescent="0.25">
      <c r="A587" s="337"/>
      <c r="B587" s="346"/>
      <c r="C587" s="353"/>
      <c r="D587" s="365"/>
      <c r="E587" s="418"/>
      <c r="F587" s="46" t="s">
        <v>902</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f>SUM(G587:N587)</f>
        <v>280000</v>
      </c>
      <c r="AZ587" s="192"/>
      <c r="BA587" s="202">
        <v>7</v>
      </c>
      <c r="BB587" s="211">
        <v>280000</v>
      </c>
      <c r="BC587" s="202"/>
    </row>
    <row r="588" spans="1:55" x14ac:dyDescent="0.25">
      <c r="A588" s="337"/>
      <c r="B588" s="346"/>
      <c r="C588" s="353"/>
      <c r="D588" s="365"/>
      <c r="E588" s="418"/>
      <c r="F588" s="46" t="s">
        <v>1845</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48">
        <v>72350</v>
      </c>
      <c r="AZ588" s="192"/>
      <c r="BA588" s="202">
        <v>0</v>
      </c>
      <c r="BB588" s="211">
        <v>0</v>
      </c>
      <c r="BC588" s="202"/>
    </row>
    <row r="589" spans="1:55" x14ac:dyDescent="0.25">
      <c r="A589" s="337"/>
      <c r="B589" s="346"/>
      <c r="C589" s="353"/>
      <c r="D589" s="365"/>
      <c r="E589" s="418"/>
      <c r="F589" s="46" t="s">
        <v>1822</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v>200000</v>
      </c>
      <c r="AZ589" s="192"/>
      <c r="BA589" s="202">
        <v>1</v>
      </c>
      <c r="BB589" s="211">
        <v>85996.45</v>
      </c>
      <c r="BC589" s="202"/>
    </row>
    <row r="590" spans="1:55" x14ac:dyDescent="0.25">
      <c r="A590" s="337"/>
      <c r="B590" s="346"/>
      <c r="C590" s="353"/>
      <c r="D590" s="365"/>
      <c r="E590" s="418"/>
      <c r="F590" s="46" t="s">
        <v>903</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f>K590+P590</f>
        <v>45456</v>
      </c>
      <c r="AZ590" s="192"/>
      <c r="BA590" s="202">
        <v>1</v>
      </c>
      <c r="BB590" s="211">
        <v>20456</v>
      </c>
      <c r="BC590" s="202"/>
    </row>
    <row r="591" spans="1:55" x14ac:dyDescent="0.25">
      <c r="A591" s="341"/>
      <c r="B591" s="347"/>
      <c r="C591" s="354"/>
      <c r="D591" s="365"/>
      <c r="E591" s="419"/>
      <c r="F591" s="46" t="s">
        <v>904</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f>SUM(G591:N591)</f>
        <v>25000</v>
      </c>
      <c r="AZ591" s="192"/>
      <c r="BA591" s="202"/>
      <c r="BB591" s="211"/>
      <c r="BC591" s="202"/>
    </row>
    <row r="592" spans="1:55" x14ac:dyDescent="0.25">
      <c r="A592" s="68"/>
      <c r="B592" s="21" t="s">
        <v>1655</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94">
        <f>SUM(AY582:AY591)</f>
        <v>1802806</v>
      </c>
      <c r="AZ592" s="193">
        <f>AY592/E582</f>
        <v>0.96343248797366055</v>
      </c>
      <c r="BA592" s="202"/>
      <c r="BB592" s="211"/>
      <c r="BC592" s="202"/>
    </row>
    <row r="593" spans="1:57" x14ac:dyDescent="0.25">
      <c r="A593" s="336">
        <v>68</v>
      </c>
      <c r="B593" s="345" t="s">
        <v>353</v>
      </c>
      <c r="C593" s="352" t="s">
        <v>352</v>
      </c>
      <c r="D593" s="370" t="s">
        <v>1248</v>
      </c>
      <c r="E593" s="406">
        <v>1549796.18</v>
      </c>
      <c r="F593" s="7" t="s">
        <v>653</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v>184837.69</v>
      </c>
      <c r="AZ593" s="192"/>
      <c r="BA593" s="202"/>
      <c r="BB593" s="211"/>
      <c r="BC593" s="202"/>
    </row>
    <row r="594" spans="1:57" x14ac:dyDescent="0.25">
      <c r="A594" s="337"/>
      <c r="B594" s="346"/>
      <c r="C594" s="353"/>
      <c r="D594" s="353"/>
      <c r="E594" s="407"/>
      <c r="F594" s="7" t="s">
        <v>654</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v>138628.26999999999</v>
      </c>
      <c r="AZ594" s="192"/>
      <c r="BA594" s="202"/>
      <c r="BB594" s="211"/>
      <c r="BC594" s="202"/>
    </row>
    <row r="595" spans="1:57" x14ac:dyDescent="0.25">
      <c r="A595" s="337"/>
      <c r="B595" s="346"/>
      <c r="C595" s="353"/>
      <c r="D595" s="353"/>
      <c r="E595" s="407"/>
      <c r="F595" s="7" t="s">
        <v>655</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8">
        <v>107821.98999999999</v>
      </c>
      <c r="AZ595" s="192"/>
      <c r="BA595" s="202"/>
      <c r="BB595" s="211"/>
      <c r="BC595" s="202"/>
    </row>
    <row r="596" spans="1:57" x14ac:dyDescent="0.25">
      <c r="A596" s="337"/>
      <c r="B596" s="346"/>
      <c r="C596" s="353"/>
      <c r="D596" s="353"/>
      <c r="E596" s="407"/>
      <c r="F596" s="7" t="s">
        <v>656</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v>271335.45999999996</v>
      </c>
      <c r="AZ596" s="192"/>
      <c r="BA596" s="202"/>
      <c r="BB596" s="211"/>
      <c r="BC596" s="202"/>
    </row>
    <row r="597" spans="1:57" x14ac:dyDescent="0.25">
      <c r="A597" s="337"/>
      <c r="B597" s="346"/>
      <c r="C597" s="353"/>
      <c r="D597" s="353"/>
      <c r="E597" s="407"/>
      <c r="F597" s="7" t="s">
        <v>1420</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8">
        <v>277256.53999999998</v>
      </c>
      <c r="AZ597" s="192"/>
      <c r="BA597" s="202">
        <v>5</v>
      </c>
      <c r="BB597" s="211">
        <v>247358</v>
      </c>
      <c r="BC597" s="202" t="s">
        <v>1319</v>
      </c>
    </row>
    <row r="598" spans="1:57" x14ac:dyDescent="0.25">
      <c r="A598" s="341"/>
      <c r="B598" s="347"/>
      <c r="C598" s="354"/>
      <c r="D598" s="354"/>
      <c r="E598" s="408"/>
      <c r="F598" s="7" t="s">
        <v>1421</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8">
        <v>277256.53999999998</v>
      </c>
      <c r="AZ598" s="192"/>
      <c r="BA598" s="202">
        <v>2</v>
      </c>
      <c r="BB598" s="211">
        <v>109402</v>
      </c>
      <c r="BC598" s="202" t="s">
        <v>1319</v>
      </c>
    </row>
    <row r="599" spans="1:57" x14ac:dyDescent="0.25">
      <c r="A599" s="209"/>
      <c r="B599" s="210"/>
      <c r="C599" s="139"/>
      <c r="D599" s="9"/>
      <c r="E599" s="217"/>
      <c r="F599" s="77" t="s">
        <v>1422</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v>138628.26999999999</v>
      </c>
      <c r="AZ599" s="192"/>
      <c r="BA599" s="202"/>
      <c r="BB599" s="211"/>
      <c r="BC599" s="202"/>
    </row>
    <row r="600" spans="1:57" x14ac:dyDescent="0.25">
      <c r="A600" s="209"/>
      <c r="B600" s="210"/>
      <c r="C600" s="139"/>
      <c r="D600" s="9"/>
      <c r="E600" s="217"/>
      <c r="F600" s="77" t="s">
        <v>662</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8">
        <v>154031.41</v>
      </c>
      <c r="AZ600" s="192"/>
      <c r="BA600" s="202"/>
      <c r="BB600" s="211"/>
      <c r="BC600" s="202"/>
    </row>
    <row r="601" spans="1:57" x14ac:dyDescent="0.25">
      <c r="A601" s="69"/>
      <c r="B601" s="23" t="s">
        <v>1655</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94">
        <f>SUM(AY593:AY600)</f>
        <v>1549796.17</v>
      </c>
      <c r="AZ601" s="193">
        <f>AY601/E593</f>
        <v>0.99999999354753866</v>
      </c>
      <c r="BA601" s="202"/>
      <c r="BB601" s="211"/>
      <c r="BC601" s="202"/>
    </row>
    <row r="602" spans="1:57" x14ac:dyDescent="0.25">
      <c r="A602" s="336">
        <v>69</v>
      </c>
      <c r="B602" s="345" t="s">
        <v>355</v>
      </c>
      <c r="C602" s="352" t="s">
        <v>352</v>
      </c>
      <c r="D602" s="370" t="s">
        <v>1030</v>
      </c>
      <c r="E602" s="406">
        <v>1434386.31</v>
      </c>
      <c r="F602" s="7" t="s">
        <v>121</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8">
        <v>699844</v>
      </c>
      <c r="AZ602" s="192"/>
      <c r="BA602" s="202">
        <v>10</v>
      </c>
      <c r="BB602" s="211">
        <v>668037.6</v>
      </c>
      <c r="BC602" s="202" t="s">
        <v>32</v>
      </c>
      <c r="BE602" t="s">
        <v>1221</v>
      </c>
    </row>
    <row r="603" spans="1:57" x14ac:dyDescent="0.25">
      <c r="A603" s="337"/>
      <c r="B603" s="346"/>
      <c r="C603" s="353"/>
      <c r="D603" s="371"/>
      <c r="E603" s="407"/>
      <c r="F603" s="7" t="s">
        <v>319</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8">
        <v>80489</v>
      </c>
      <c r="AZ603" s="192"/>
      <c r="BA603" s="202">
        <v>1</v>
      </c>
      <c r="BB603" s="211">
        <v>80311</v>
      </c>
      <c r="BC603" s="202" t="s">
        <v>1221</v>
      </c>
      <c r="BE603" t="s">
        <v>1221</v>
      </c>
    </row>
    <row r="604" spans="1:57" x14ac:dyDescent="0.25">
      <c r="A604" s="337"/>
      <c r="B604" s="346"/>
      <c r="C604" s="353"/>
      <c r="D604" s="371"/>
      <c r="E604" s="407"/>
      <c r="F604" s="7" t="s">
        <v>354</v>
      </c>
      <c r="G604" s="96"/>
      <c r="H604" s="96"/>
      <c r="I604" s="96"/>
      <c r="J604" s="96"/>
      <c r="K604" s="96">
        <v>112720</v>
      </c>
      <c r="L604" s="96"/>
      <c r="M604" s="96"/>
      <c r="N604" s="96"/>
      <c r="O604" s="96"/>
      <c r="P604" s="96"/>
      <c r="Q604" s="96"/>
      <c r="R604" s="96"/>
      <c r="S604" s="96"/>
      <c r="T604" s="96"/>
      <c r="U604" s="96"/>
      <c r="V604" s="96"/>
      <c r="W604" s="96"/>
      <c r="X604" s="96"/>
      <c r="Y604" s="96" t="s">
        <v>1182</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8">
        <v>112720</v>
      </c>
      <c r="AZ604" s="192"/>
      <c r="BA604" s="202">
        <v>2</v>
      </c>
      <c r="BB604" s="211">
        <v>100000</v>
      </c>
      <c r="BC604" s="202"/>
    </row>
    <row r="605" spans="1:57" x14ac:dyDescent="0.25">
      <c r="A605" s="337"/>
      <c r="B605" s="346"/>
      <c r="C605" s="353"/>
      <c r="D605" s="371"/>
      <c r="E605" s="407"/>
      <c r="F605" s="7" t="s">
        <v>155</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8">
        <v>44507</v>
      </c>
      <c r="AZ605" s="192"/>
      <c r="BA605" s="202">
        <v>1</v>
      </c>
      <c r="BB605" s="211">
        <v>43202</v>
      </c>
      <c r="BC605" s="202" t="s">
        <v>1222</v>
      </c>
      <c r="BE605" t="s">
        <v>1222</v>
      </c>
    </row>
    <row r="606" spans="1:57" x14ac:dyDescent="0.25">
      <c r="A606" s="337"/>
      <c r="B606" s="346"/>
      <c r="C606" s="353"/>
      <c r="D606" s="371"/>
      <c r="E606" s="407"/>
      <c r="F606" s="7" t="s">
        <v>245</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8">
        <v>215000</v>
      </c>
      <c r="AZ606" s="192"/>
      <c r="BA606" s="202"/>
      <c r="BB606" s="211"/>
      <c r="BC606" s="202" t="s">
        <v>1745</v>
      </c>
    </row>
    <row r="607" spans="1:57" x14ac:dyDescent="0.25">
      <c r="A607" s="337"/>
      <c r="B607" s="346"/>
      <c r="C607" s="353"/>
      <c r="D607" s="371"/>
      <c r="E607" s="407"/>
      <c r="F607" s="7" t="s">
        <v>356</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8">
        <v>40290</v>
      </c>
      <c r="AZ607" s="192"/>
      <c r="BA607" s="202">
        <v>1</v>
      </c>
      <c r="BB607" s="211">
        <v>31866</v>
      </c>
      <c r="BC607" s="202" t="s">
        <v>33</v>
      </c>
    </row>
    <row r="608" spans="1:57" x14ac:dyDescent="0.25">
      <c r="A608" s="337"/>
      <c r="B608" s="346"/>
      <c r="C608" s="353"/>
      <c r="D608" s="371"/>
      <c r="E608" s="407"/>
      <c r="F608" s="7" t="s">
        <v>309</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8">
        <v>80512</v>
      </c>
      <c r="AZ608" s="192"/>
      <c r="BA608" s="202"/>
      <c r="BB608" s="211"/>
      <c r="BC608" s="202" t="s">
        <v>1746</v>
      </c>
    </row>
    <row r="609" spans="1:55" x14ac:dyDescent="0.25">
      <c r="A609" s="337"/>
      <c r="B609" s="346"/>
      <c r="C609" s="353"/>
      <c r="D609" s="371"/>
      <c r="E609" s="407"/>
      <c r="F609" s="7" t="s">
        <v>249</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8">
        <v>80512</v>
      </c>
      <c r="AZ609" s="192"/>
      <c r="BA609" s="202">
        <v>1</v>
      </c>
      <c r="BB609" s="211">
        <v>72450</v>
      </c>
      <c r="BC609" s="202" t="s">
        <v>1406</v>
      </c>
    </row>
    <row r="610" spans="1:55" x14ac:dyDescent="0.25">
      <c r="A610" s="341"/>
      <c r="B610" s="347"/>
      <c r="C610" s="354"/>
      <c r="D610" s="385"/>
      <c r="E610" s="408"/>
      <c r="F610" s="7" t="s">
        <v>357</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8">
        <v>80512</v>
      </c>
      <c r="AZ610" s="192"/>
      <c r="BA610" s="202"/>
      <c r="BB610" s="211"/>
      <c r="BC610" s="202" t="s">
        <v>1407</v>
      </c>
    </row>
    <row r="611" spans="1:55" x14ac:dyDescent="0.25">
      <c r="A611" s="69"/>
      <c r="B611" s="23" t="s">
        <v>1655</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94">
        <f>SUM(AY602:AY610)</f>
        <v>1434386</v>
      </c>
      <c r="AZ611" s="193">
        <f>AY611/E602</f>
        <v>0.99999978387969968</v>
      </c>
      <c r="BA611" s="202"/>
      <c r="BB611" s="211"/>
      <c r="BC611" s="202"/>
    </row>
    <row r="612" spans="1:55" x14ac:dyDescent="0.25">
      <c r="A612" s="336">
        <v>70</v>
      </c>
      <c r="B612" s="345" t="s">
        <v>361</v>
      </c>
      <c r="C612" s="352" t="s">
        <v>352</v>
      </c>
      <c r="D612" s="370" t="s">
        <v>909</v>
      </c>
      <c r="E612" s="406">
        <v>2520475.3200000003</v>
      </c>
      <c r="F612" s="46" t="s">
        <v>358</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v>100000</v>
      </c>
      <c r="AZ612" s="194"/>
      <c r="BA612" s="202">
        <v>3</v>
      </c>
      <c r="BB612" s="211">
        <v>73161</v>
      </c>
      <c r="BC612" s="202" t="s">
        <v>34</v>
      </c>
    </row>
    <row r="613" spans="1:55" x14ac:dyDescent="0.25">
      <c r="A613" s="337"/>
      <c r="B613" s="346"/>
      <c r="C613" s="353"/>
      <c r="D613" s="371"/>
      <c r="E613" s="407"/>
      <c r="F613" s="46" t="s">
        <v>906</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v>400000</v>
      </c>
      <c r="AZ613" s="194"/>
      <c r="BA613" s="202">
        <v>2</v>
      </c>
      <c r="BB613" s="211">
        <v>88931</v>
      </c>
      <c r="BC613" s="202" t="s">
        <v>1183</v>
      </c>
    </row>
    <row r="614" spans="1:55" x14ac:dyDescent="0.25">
      <c r="A614" s="337"/>
      <c r="B614" s="346"/>
      <c r="C614" s="353"/>
      <c r="D614" s="371"/>
      <c r="E614" s="407"/>
      <c r="F614" s="46" t="s">
        <v>359</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v>30000</v>
      </c>
      <c r="AZ614" s="194"/>
      <c r="BA614" s="202"/>
      <c r="BB614" s="211"/>
      <c r="BC614" s="202" t="s">
        <v>1455</v>
      </c>
    </row>
    <row r="615" spans="1:55" x14ac:dyDescent="0.25">
      <c r="A615" s="337"/>
      <c r="B615" s="346"/>
      <c r="C615" s="353"/>
      <c r="D615" s="371"/>
      <c r="E615" s="407"/>
      <c r="F615" s="46" t="s">
        <v>360</v>
      </c>
      <c r="G615" s="124"/>
      <c r="H615" s="48"/>
      <c r="I615" s="48"/>
      <c r="J615" s="3"/>
      <c r="K615" s="3">
        <v>78000.639999999999</v>
      </c>
      <c r="L615" s="48"/>
      <c r="M615" s="48"/>
      <c r="N615" s="48"/>
      <c r="O615" s="48"/>
      <c r="P615" s="48"/>
      <c r="Q615" s="48"/>
      <c r="R615" s="48" t="s">
        <v>1390</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v>78000.639999999999</v>
      </c>
      <c r="AZ615" s="194"/>
      <c r="BA615" s="202">
        <v>1</v>
      </c>
      <c r="BB615" s="211">
        <v>79110</v>
      </c>
      <c r="BC615" s="202" t="s">
        <v>1666</v>
      </c>
    </row>
    <row r="616" spans="1:55" x14ac:dyDescent="0.25">
      <c r="A616" s="337"/>
      <c r="B616" s="346"/>
      <c r="C616" s="353"/>
      <c r="D616" s="371"/>
      <c r="E616" s="407"/>
      <c r="F616" s="46" t="s">
        <v>362</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v>560639.59</v>
      </c>
      <c r="AZ616" s="194"/>
      <c r="BA616" s="202">
        <v>13</v>
      </c>
      <c r="BB616" s="211">
        <v>864387.07</v>
      </c>
      <c r="BC616" s="202" t="s">
        <v>1667</v>
      </c>
    </row>
    <row r="617" spans="1:55" x14ac:dyDescent="0.25">
      <c r="A617" s="337"/>
      <c r="B617" s="346"/>
      <c r="C617" s="353"/>
      <c r="D617" s="371"/>
      <c r="E617" s="407"/>
      <c r="F617" s="46" t="s">
        <v>907</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v>756835</v>
      </c>
      <c r="AZ617" s="194"/>
      <c r="BA617" s="202">
        <v>3</v>
      </c>
      <c r="BB617" s="211">
        <v>210529</v>
      </c>
      <c r="BC617" s="202" t="s">
        <v>1223</v>
      </c>
    </row>
    <row r="618" spans="1:55" x14ac:dyDescent="0.25">
      <c r="A618" s="337"/>
      <c r="B618" s="346"/>
      <c r="C618" s="353"/>
      <c r="D618" s="371"/>
      <c r="E618" s="407"/>
      <c r="F618" s="46" t="s">
        <v>363</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v>500000</v>
      </c>
      <c r="AZ618" s="194"/>
      <c r="BA618" s="202">
        <v>13</v>
      </c>
      <c r="BB618" s="211">
        <v>650000</v>
      </c>
      <c r="BC618" s="202" t="s">
        <v>1184</v>
      </c>
    </row>
    <row r="619" spans="1:55" x14ac:dyDescent="0.25">
      <c r="A619" s="337"/>
      <c r="B619" s="346"/>
      <c r="C619" s="353"/>
      <c r="D619" s="371"/>
      <c r="E619" s="407"/>
      <c r="F619" s="46" t="s">
        <v>364</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v>45000</v>
      </c>
      <c r="AZ619" s="194"/>
      <c r="BA619" s="202"/>
      <c r="BB619" s="211"/>
      <c r="BC619" s="202"/>
    </row>
    <row r="620" spans="1:55" x14ac:dyDescent="0.25">
      <c r="A620" s="337"/>
      <c r="B620" s="346"/>
      <c r="C620" s="353"/>
      <c r="D620" s="371"/>
      <c r="E620" s="407"/>
      <c r="F620" s="46" t="s">
        <v>908</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v>50000</v>
      </c>
      <c r="AZ620" s="194"/>
      <c r="BA620" s="202">
        <v>2</v>
      </c>
      <c r="BB620" s="211">
        <v>247032.24</v>
      </c>
      <c r="BC620" s="202" t="s">
        <v>1224</v>
      </c>
    </row>
    <row r="621" spans="1:55" x14ac:dyDescent="0.25">
      <c r="A621" s="11"/>
      <c r="B621" s="16" t="s">
        <v>1655</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94">
        <f>SUM(AY612:AY620)</f>
        <v>2520475.23</v>
      </c>
      <c r="AZ621" s="193">
        <f>AY621/E612</f>
        <v>0.99999996429244931</v>
      </c>
      <c r="BA621" s="202"/>
      <c r="BB621" s="211"/>
      <c r="BC621" s="202"/>
    </row>
    <row r="622" spans="1:55" x14ac:dyDescent="0.25">
      <c r="A622" s="336">
        <v>71</v>
      </c>
      <c r="B622" s="345" t="s">
        <v>366</v>
      </c>
      <c r="C622" s="352" t="s">
        <v>367</v>
      </c>
      <c r="D622" s="370" t="s">
        <v>910</v>
      </c>
      <c r="E622" s="406">
        <v>1885739.31</v>
      </c>
      <c r="F622" s="7" t="s">
        <v>207</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8">
        <v>168588</v>
      </c>
      <c r="AZ622" s="192"/>
      <c r="BA622" s="202"/>
      <c r="BB622" s="211"/>
      <c r="BC622" s="202"/>
    </row>
    <row r="623" spans="1:55" x14ac:dyDescent="0.25">
      <c r="A623" s="337"/>
      <c r="B623" s="346"/>
      <c r="C623" s="353"/>
      <c r="D623" s="371"/>
      <c r="E623" s="407"/>
      <c r="F623" s="7" t="s">
        <v>365</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8">
        <v>31070</v>
      </c>
      <c r="AZ623" s="192"/>
      <c r="BA623" s="202"/>
      <c r="BB623" s="211"/>
      <c r="BC623" s="202"/>
    </row>
    <row r="624" spans="1:55" x14ac:dyDescent="0.25">
      <c r="A624" s="337"/>
      <c r="B624" s="346"/>
      <c r="C624" s="353"/>
      <c r="D624" s="371"/>
      <c r="E624" s="407"/>
      <c r="F624" s="7" t="s">
        <v>368</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8">
        <v>526879</v>
      </c>
      <c r="AZ624" s="192"/>
      <c r="BA624" s="202">
        <v>9</v>
      </c>
      <c r="BB624" s="211">
        <v>195735</v>
      </c>
      <c r="BC624" s="202"/>
    </row>
    <row r="625" spans="1:55" x14ac:dyDescent="0.25">
      <c r="A625" s="337"/>
      <c r="B625" s="346"/>
      <c r="C625" s="353"/>
      <c r="D625" s="371"/>
      <c r="E625" s="407"/>
      <c r="F625" s="7" t="s">
        <v>148</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8">
        <v>386378</v>
      </c>
      <c r="AZ625" s="192"/>
      <c r="BA625" s="202">
        <v>8</v>
      </c>
      <c r="BB625" s="211">
        <v>548033</v>
      </c>
      <c r="BC625" s="202"/>
    </row>
    <row r="626" spans="1:55" x14ac:dyDescent="0.25">
      <c r="A626" s="341"/>
      <c r="B626" s="347"/>
      <c r="C626" s="354"/>
      <c r="D626" s="385"/>
      <c r="E626" s="408"/>
      <c r="F626" s="7" t="s">
        <v>126</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8">
        <v>772824.31</v>
      </c>
      <c r="AZ626" s="192"/>
      <c r="BA626" s="202">
        <v>16</v>
      </c>
      <c r="BB626" s="211">
        <v>672506</v>
      </c>
      <c r="BC626" s="202"/>
    </row>
    <row r="627" spans="1:55" x14ac:dyDescent="0.25">
      <c r="A627" s="69"/>
      <c r="B627" s="23" t="s">
        <v>1655</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94">
        <f>SUM(AY622:AY626)</f>
        <v>1885739.31</v>
      </c>
      <c r="AZ627" s="193">
        <f>AY627/E622</f>
        <v>1</v>
      </c>
      <c r="BA627" s="202"/>
      <c r="BB627" s="211"/>
      <c r="BC627" s="202"/>
    </row>
    <row r="628" spans="1:55" x14ac:dyDescent="0.25">
      <c r="A628" s="336">
        <v>72</v>
      </c>
      <c r="B628" s="345" t="s">
        <v>370</v>
      </c>
      <c r="C628" s="352" t="s">
        <v>352</v>
      </c>
      <c r="D628" s="370" t="s">
        <v>911</v>
      </c>
      <c r="E628" s="406">
        <v>1797990.31</v>
      </c>
      <c r="F628" s="46" t="s">
        <v>218</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1185</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48">
        <v>704060</v>
      </c>
      <c r="AZ628" s="192"/>
      <c r="BA628" s="202">
        <v>12</v>
      </c>
      <c r="BB628" s="211">
        <v>520810</v>
      </c>
      <c r="BC628" s="202"/>
    </row>
    <row r="629" spans="1:55" x14ac:dyDescent="0.25">
      <c r="A629" s="337"/>
      <c r="B629" s="346"/>
      <c r="C629" s="353"/>
      <c r="D629" s="343"/>
      <c r="E629" s="407"/>
      <c r="F629" s="46" t="s">
        <v>216</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v>258012</v>
      </c>
      <c r="AZ629" s="192"/>
      <c r="BA629" s="202">
        <v>2</v>
      </c>
      <c r="BB629" s="211">
        <v>197670</v>
      </c>
      <c r="BC629" s="202"/>
    </row>
    <row r="630" spans="1:55" x14ac:dyDescent="0.25">
      <c r="A630" s="337"/>
      <c r="B630" s="346"/>
      <c r="C630" s="353"/>
      <c r="D630" s="343"/>
      <c r="E630" s="407"/>
      <c r="F630" s="46" t="s">
        <v>271</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v>150000</v>
      </c>
      <c r="AZ630" s="192"/>
      <c r="BA630" s="202">
        <v>0</v>
      </c>
      <c r="BB630" s="211"/>
      <c r="BC630" s="202"/>
    </row>
    <row r="631" spans="1:55" x14ac:dyDescent="0.25">
      <c r="A631" s="337"/>
      <c r="B631" s="346"/>
      <c r="C631" s="353"/>
      <c r="D631" s="343"/>
      <c r="E631" s="407"/>
      <c r="F631" s="46" t="s">
        <v>213</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v>175917</v>
      </c>
      <c r="AZ631" s="192"/>
      <c r="BA631" s="202">
        <v>0</v>
      </c>
      <c r="BB631" s="211"/>
      <c r="BC631" s="202"/>
    </row>
    <row r="632" spans="1:55" x14ac:dyDescent="0.25">
      <c r="A632" s="337"/>
      <c r="B632" s="346"/>
      <c r="C632" s="353"/>
      <c r="D632" s="343"/>
      <c r="E632" s="407"/>
      <c r="F632" s="46" t="s">
        <v>215</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v>150000</v>
      </c>
      <c r="AZ632" s="192"/>
      <c r="BA632" s="202">
        <v>3</v>
      </c>
      <c r="BB632" s="211">
        <v>150000</v>
      </c>
      <c r="BC632" s="202"/>
    </row>
    <row r="633" spans="1:55" x14ac:dyDescent="0.25">
      <c r="A633" s="337"/>
      <c r="B633" s="346"/>
      <c r="C633" s="353"/>
      <c r="D633" s="343"/>
      <c r="E633" s="407"/>
      <c r="F633" s="46" t="s">
        <v>231</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v>100000</v>
      </c>
      <c r="AZ633" s="192"/>
      <c r="BA633" s="202">
        <v>3</v>
      </c>
      <c r="BB633" s="211">
        <v>148353.97</v>
      </c>
      <c r="BC633" s="202"/>
    </row>
    <row r="634" spans="1:55" x14ac:dyDescent="0.25">
      <c r="A634" s="337"/>
      <c r="B634" s="346"/>
      <c r="C634" s="353"/>
      <c r="D634" s="343"/>
      <c r="E634" s="407"/>
      <c r="F634" s="46" t="s">
        <v>217</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v>160000</v>
      </c>
      <c r="AZ634" s="192"/>
      <c r="BA634" s="202">
        <v>5</v>
      </c>
      <c r="BB634" s="211">
        <v>200000</v>
      </c>
      <c r="BC634" s="202"/>
    </row>
    <row r="635" spans="1:55" x14ac:dyDescent="0.25">
      <c r="A635" s="337"/>
      <c r="B635" s="346"/>
      <c r="C635" s="353"/>
      <c r="D635" s="343"/>
      <c r="E635" s="407"/>
      <c r="F635" s="46" t="s">
        <v>349</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v>50000</v>
      </c>
      <c r="AZ635" s="192"/>
      <c r="BA635" s="202">
        <v>0</v>
      </c>
      <c r="BB635" s="211"/>
      <c r="BC635" s="202"/>
    </row>
    <row r="636" spans="1:55" x14ac:dyDescent="0.25">
      <c r="A636" s="337"/>
      <c r="B636" s="346"/>
      <c r="C636" s="353"/>
      <c r="D636" s="343"/>
      <c r="E636" s="407"/>
      <c r="F636" s="46" t="s">
        <v>369</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v>50000</v>
      </c>
      <c r="AZ636" s="192"/>
      <c r="BA636" s="202">
        <v>0</v>
      </c>
      <c r="BB636" s="211"/>
      <c r="BC636" s="202"/>
    </row>
    <row r="637" spans="1:55" x14ac:dyDescent="0.25">
      <c r="A637" s="67"/>
      <c r="B637" s="54" t="s">
        <v>1655</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94">
        <f>SUM(AY628:AY636)</f>
        <v>1797989</v>
      </c>
      <c r="AZ637" s="193">
        <f>AY637/E628</f>
        <v>0.99999927140875411</v>
      </c>
      <c r="BA637" s="202"/>
      <c r="BB637" s="211"/>
      <c r="BC637" s="202"/>
    </row>
    <row r="638" spans="1:55" x14ac:dyDescent="0.25">
      <c r="A638" s="336">
        <v>73</v>
      </c>
      <c r="B638" s="345" t="s">
        <v>371</v>
      </c>
      <c r="C638" s="352" t="s">
        <v>372</v>
      </c>
      <c r="D638" s="370" t="s">
        <v>912</v>
      </c>
      <c r="E638" s="499">
        <v>1645950.31</v>
      </c>
      <c r="F638" s="148" t="s">
        <v>218</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v>29921</v>
      </c>
      <c r="AZ638" s="192"/>
      <c r="BA638" s="202">
        <v>1</v>
      </c>
      <c r="BB638" s="211">
        <v>17986.55</v>
      </c>
      <c r="BC638" s="202"/>
    </row>
    <row r="639" spans="1:55" x14ac:dyDescent="0.25">
      <c r="A639" s="337"/>
      <c r="B639" s="346"/>
      <c r="C639" s="353"/>
      <c r="D639" s="353"/>
      <c r="E639" s="500"/>
      <c r="F639" s="148" t="s">
        <v>216</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v>140000</v>
      </c>
      <c r="AZ639" s="192"/>
      <c r="BA639" s="202"/>
      <c r="BB639" s="211"/>
      <c r="BC639" s="202" t="s">
        <v>1501</v>
      </c>
    </row>
    <row r="640" spans="1:55" x14ac:dyDescent="0.25">
      <c r="A640" s="337"/>
      <c r="B640" s="346"/>
      <c r="C640" s="353"/>
      <c r="D640" s="353"/>
      <c r="E640" s="500"/>
      <c r="F640" s="148" t="s">
        <v>271</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v>45000</v>
      </c>
      <c r="AZ640" s="192"/>
      <c r="BA640" s="202"/>
      <c r="BB640" s="211"/>
      <c r="BC640" s="202"/>
    </row>
    <row r="641" spans="1:55" x14ac:dyDescent="0.25">
      <c r="A641" s="341"/>
      <c r="B641" s="347"/>
      <c r="C641" s="354"/>
      <c r="D641" s="354"/>
      <c r="E641" s="501"/>
      <c r="F641" s="148" t="s">
        <v>213</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v>299282</v>
      </c>
      <c r="AZ641" s="192"/>
      <c r="BA641" s="202">
        <v>3</v>
      </c>
      <c r="BB641" s="211">
        <v>179179</v>
      </c>
      <c r="BC641" s="202"/>
    </row>
    <row r="642" spans="1:55" x14ac:dyDescent="0.25">
      <c r="A642" s="235"/>
      <c r="B642" s="236"/>
      <c r="C642" s="17"/>
      <c r="D642" s="245"/>
      <c r="E642" s="246"/>
      <c r="F642" s="148" t="s">
        <v>215</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v>225000</v>
      </c>
      <c r="AZ642" s="192"/>
      <c r="BA642" s="202">
        <v>4</v>
      </c>
      <c r="BB642" s="211">
        <v>184836.4</v>
      </c>
      <c r="BC642" s="202"/>
    </row>
    <row r="643" spans="1:55" x14ac:dyDescent="0.25">
      <c r="A643" s="235"/>
      <c r="B643" s="236"/>
      <c r="C643" s="17"/>
      <c r="D643" s="245"/>
      <c r="E643" s="246"/>
      <c r="F643" s="148" t="s">
        <v>231</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v>250000</v>
      </c>
      <c r="AZ643" s="192"/>
      <c r="BA643" s="202">
        <v>5</v>
      </c>
      <c r="BB643" s="211">
        <v>223667.05</v>
      </c>
      <c r="BC643" s="202"/>
    </row>
    <row r="644" spans="1:55" x14ac:dyDescent="0.25">
      <c r="A644" s="235"/>
      <c r="B644" s="236"/>
      <c r="C644" s="17"/>
      <c r="D644" s="245"/>
      <c r="E644" s="246"/>
      <c r="F644" s="148" t="s">
        <v>217</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v>180000</v>
      </c>
      <c r="AZ644" s="192"/>
      <c r="BA644" s="202"/>
      <c r="BB644" s="211"/>
      <c r="BC644" s="202" t="s">
        <v>1502</v>
      </c>
    </row>
    <row r="645" spans="1:55" x14ac:dyDescent="0.25">
      <c r="A645" s="235"/>
      <c r="B645" s="236"/>
      <c r="C645" s="17"/>
      <c r="D645" s="245"/>
      <c r="E645" s="246"/>
      <c r="F645" s="148" t="s">
        <v>349</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v>72850</v>
      </c>
      <c r="AZ645" s="192"/>
      <c r="BA645" s="202"/>
      <c r="BB645" s="211"/>
      <c r="BC645" s="202" t="s">
        <v>1501</v>
      </c>
    </row>
    <row r="646" spans="1:55" x14ac:dyDescent="0.25">
      <c r="A646" s="235"/>
      <c r="B646" s="236"/>
      <c r="C646" s="17"/>
      <c r="D646" s="245"/>
      <c r="E646" s="246"/>
      <c r="F646" s="148" t="s">
        <v>369</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v>180000</v>
      </c>
      <c r="AZ646" s="192"/>
      <c r="BA646" s="202"/>
      <c r="BB646" s="211"/>
      <c r="BC646" s="202"/>
    </row>
    <row r="647" spans="1:55" x14ac:dyDescent="0.25">
      <c r="A647" s="235"/>
      <c r="B647" s="236"/>
      <c r="C647" s="17"/>
      <c r="D647" s="245"/>
      <c r="E647" s="246"/>
      <c r="F647" s="148" t="s">
        <v>1732</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v>223890</v>
      </c>
      <c r="AZ647" s="192"/>
      <c r="BA647" s="202"/>
      <c r="BB647" s="211"/>
      <c r="BC647" s="202" t="s">
        <v>1501</v>
      </c>
    </row>
    <row r="648" spans="1:55" x14ac:dyDescent="0.25">
      <c r="A648" s="66"/>
      <c r="B648" s="16" t="s">
        <v>1655</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94">
        <f>SUM(AY638:AY647)</f>
        <v>1645943</v>
      </c>
      <c r="AZ648" s="193">
        <f>AY648/E638</f>
        <v>0.99999555879666857</v>
      </c>
      <c r="BA648" s="202"/>
      <c r="BB648" s="211"/>
      <c r="BC648" s="202"/>
    </row>
    <row r="649" spans="1:55" ht="15" customHeight="1" x14ac:dyDescent="0.25">
      <c r="A649" s="359">
        <v>74</v>
      </c>
      <c r="B649" s="348" t="s">
        <v>373</v>
      </c>
      <c r="C649" s="478" t="s">
        <v>374</v>
      </c>
      <c r="D649" s="369" t="s">
        <v>1247</v>
      </c>
      <c r="E649" s="406">
        <v>1440934.4300000002</v>
      </c>
      <c r="F649" s="144" t="s">
        <v>218</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145">
        <v>24088</v>
      </c>
      <c r="AZ649" s="192"/>
      <c r="BA649" s="202"/>
      <c r="BB649" s="211"/>
      <c r="BC649" s="202"/>
    </row>
    <row r="650" spans="1:55" x14ac:dyDescent="0.25">
      <c r="A650" s="360"/>
      <c r="B650" s="348"/>
      <c r="C650" s="479"/>
      <c r="D650" s="365"/>
      <c r="E650" s="407"/>
      <c r="F650" s="144" t="s">
        <v>399</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145">
        <v>48177</v>
      </c>
      <c r="AZ650" s="192"/>
      <c r="BA650" s="202">
        <v>1</v>
      </c>
      <c r="BB650" s="211">
        <v>15000</v>
      </c>
      <c r="BC650" s="202"/>
    </row>
    <row r="651" spans="1:55" x14ac:dyDescent="0.25">
      <c r="A651" s="360"/>
      <c r="B651" s="348"/>
      <c r="C651" s="479"/>
      <c r="D651" s="365"/>
      <c r="E651" s="407"/>
      <c r="F651" s="144" t="s">
        <v>143</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145">
        <v>80294</v>
      </c>
      <c r="AZ651" s="192"/>
      <c r="BA651" s="202">
        <v>2</v>
      </c>
      <c r="BB651" s="211">
        <v>80000</v>
      </c>
      <c r="BC651" s="202"/>
    </row>
    <row r="652" spans="1:55" x14ac:dyDescent="0.25">
      <c r="A652" s="360"/>
      <c r="B652" s="348"/>
      <c r="C652" s="479"/>
      <c r="D652" s="365"/>
      <c r="E652" s="407"/>
      <c r="F652" s="144" t="s">
        <v>322</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145">
        <v>851119</v>
      </c>
      <c r="AZ652" s="192"/>
      <c r="BA652" s="202">
        <v>1</v>
      </c>
      <c r="BB652" s="211">
        <v>41109</v>
      </c>
      <c r="BC652" s="202"/>
    </row>
    <row r="653" spans="1:55" x14ac:dyDescent="0.25">
      <c r="A653" s="360"/>
      <c r="B653" s="348"/>
      <c r="C653" s="479"/>
      <c r="D653" s="365"/>
      <c r="E653" s="407"/>
      <c r="F653" s="144" t="s">
        <v>546</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145">
        <v>64235</v>
      </c>
      <c r="AZ653" s="192"/>
      <c r="BA653" s="202"/>
      <c r="BB653" s="211"/>
      <c r="BC653" s="202"/>
    </row>
    <row r="654" spans="1:55" x14ac:dyDescent="0.25">
      <c r="A654" s="360"/>
      <c r="B654" s="348"/>
      <c r="C654" s="479"/>
      <c r="D654" s="365"/>
      <c r="E654" s="407"/>
      <c r="F654" s="144" t="s">
        <v>543</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145">
        <v>32118</v>
      </c>
      <c r="AZ654" s="192"/>
      <c r="BA654" s="202"/>
      <c r="BB654" s="211"/>
      <c r="BC654" s="202"/>
    </row>
    <row r="655" spans="1:55" x14ac:dyDescent="0.25">
      <c r="A655" s="361"/>
      <c r="B655" s="348"/>
      <c r="C655" s="480"/>
      <c r="D655" s="365"/>
      <c r="E655" s="408"/>
      <c r="F655" s="144" t="s">
        <v>548</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145">
        <v>340904</v>
      </c>
      <c r="AZ655" s="192"/>
      <c r="BA655" s="202">
        <v>3</v>
      </c>
      <c r="BB655" s="211">
        <v>289353</v>
      </c>
      <c r="BC655" s="202"/>
    </row>
    <row r="656" spans="1:55" x14ac:dyDescent="0.25">
      <c r="A656" s="68"/>
      <c r="B656" s="21" t="s">
        <v>1655</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94">
        <f>SUM(AY649:AY655)</f>
        <v>1440935</v>
      </c>
      <c r="AZ656" s="193">
        <f>AY656/E649</f>
        <v>1.0000003955766397</v>
      </c>
      <c r="BA656" s="202"/>
      <c r="BB656" s="211"/>
      <c r="BC656" s="202"/>
    </row>
    <row r="657" spans="1:55" ht="15" customHeight="1" x14ac:dyDescent="0.25">
      <c r="A657" s="342">
        <v>75</v>
      </c>
      <c r="B657" s="362" t="s">
        <v>375</v>
      </c>
      <c r="C657" s="349" t="s">
        <v>374</v>
      </c>
      <c r="D657" s="372" t="s">
        <v>1246</v>
      </c>
      <c r="E657" s="425">
        <v>1273258.27</v>
      </c>
      <c r="F657" s="46" t="s">
        <v>398</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f>N657+M657+L657+K657+J657+I657+H657+G657</f>
        <v>72927.33</v>
      </c>
      <c r="AZ657" s="195"/>
      <c r="BA657" s="202">
        <v>1</v>
      </c>
      <c r="BB657" s="211">
        <v>39012.75</v>
      </c>
      <c r="BC657" s="202" t="s">
        <v>44</v>
      </c>
    </row>
    <row r="658" spans="1:55" x14ac:dyDescent="0.25">
      <c r="A658" s="343"/>
      <c r="B658" s="363"/>
      <c r="C658" s="350"/>
      <c r="D658" s="350"/>
      <c r="E658" s="426"/>
      <c r="F658" s="46" t="s">
        <v>317</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f>N658+M658+L658+K658+J658+I658+H658+G658</f>
        <v>31254.29</v>
      </c>
      <c r="AZ658" s="195"/>
      <c r="BA658" s="202"/>
      <c r="BB658" s="211"/>
      <c r="BC658" s="202"/>
    </row>
    <row r="659" spans="1:55" x14ac:dyDescent="0.25">
      <c r="A659" s="343"/>
      <c r="B659" s="363"/>
      <c r="C659" s="350"/>
      <c r="D659" s="350"/>
      <c r="E659" s="426"/>
      <c r="F659" s="46" t="s">
        <v>216</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f>N659+M659+L659+K659+J659+I659+H659+G659</f>
        <v>350000</v>
      </c>
      <c r="AZ659" s="195"/>
      <c r="BA659" s="202"/>
      <c r="BB659" s="211"/>
      <c r="BC659" s="202" t="s">
        <v>45</v>
      </c>
    </row>
    <row r="660" spans="1:55" x14ac:dyDescent="0.25">
      <c r="A660" s="343"/>
      <c r="B660" s="363"/>
      <c r="C660" s="350"/>
      <c r="D660" s="350"/>
      <c r="E660" s="426"/>
      <c r="F660" s="136" t="s">
        <v>271</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f>N660+M660+L660+K660+J660+I660+H660+G660</f>
        <v>420000</v>
      </c>
      <c r="AZ660" s="195"/>
      <c r="BA660" s="202">
        <v>7</v>
      </c>
      <c r="BB660" s="211">
        <v>470000</v>
      </c>
      <c r="BC660" s="202" t="s">
        <v>46</v>
      </c>
    </row>
    <row r="661" spans="1:55" x14ac:dyDescent="0.25">
      <c r="A661" s="344"/>
      <c r="B661" s="364"/>
      <c r="C661" s="351"/>
      <c r="D661" s="351"/>
      <c r="E661" s="427"/>
      <c r="F661" s="136" t="s">
        <v>376</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f>N661+M661+L661+K661+J661+I661+H661+G661</f>
        <v>399076.75</v>
      </c>
      <c r="AZ661" s="195"/>
      <c r="BA661" s="202">
        <v>3</v>
      </c>
      <c r="BB661" s="211">
        <v>393165</v>
      </c>
      <c r="BC661" s="202"/>
    </row>
    <row r="662" spans="1:55" x14ac:dyDescent="0.25">
      <c r="A662" s="69"/>
      <c r="B662" s="23" t="s">
        <v>1655</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94">
        <f>SUM(AY657:AY661)</f>
        <v>1273258.3700000001</v>
      </c>
      <c r="AZ662" s="193">
        <f>AY662/E657</f>
        <v>1.0000000785386614</v>
      </c>
      <c r="BA662" s="202"/>
      <c r="BB662" s="211"/>
      <c r="BC662" s="202"/>
    </row>
    <row r="663" spans="1:55" x14ac:dyDescent="0.25">
      <c r="A663" s="336">
        <v>76</v>
      </c>
      <c r="B663" s="345" t="s">
        <v>378</v>
      </c>
      <c r="C663" s="10"/>
      <c r="D663" s="370" t="s">
        <v>913</v>
      </c>
      <c r="E663" s="447">
        <v>1500428.84</v>
      </c>
      <c r="F663" s="7" t="s">
        <v>377</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8">
        <v>432000</v>
      </c>
      <c r="AZ663" s="192"/>
      <c r="BA663" s="202">
        <v>14</v>
      </c>
      <c r="BB663" s="211">
        <v>652000</v>
      </c>
      <c r="BC663" s="202" t="s">
        <v>1412</v>
      </c>
    </row>
    <row r="664" spans="1:55" x14ac:dyDescent="0.25">
      <c r="A664" s="337"/>
      <c r="B664" s="346"/>
      <c r="C664" s="30"/>
      <c r="D664" s="353"/>
      <c r="E664" s="450"/>
      <c r="F664" s="7" t="s">
        <v>124</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8">
        <v>557133</v>
      </c>
      <c r="AZ664" s="192"/>
      <c r="BA664" s="202">
        <v>6</v>
      </c>
      <c r="BB664" s="211">
        <v>474588.75</v>
      </c>
      <c r="BC664" s="202" t="s">
        <v>1418</v>
      </c>
    </row>
    <row r="665" spans="1:55" x14ac:dyDescent="0.25">
      <c r="A665" s="337"/>
      <c r="B665" s="346"/>
      <c r="C665" s="30"/>
      <c r="D665" s="353"/>
      <c r="E665" s="450"/>
      <c r="F665" s="7" t="s">
        <v>176</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8">
        <v>55000</v>
      </c>
      <c r="AZ665" s="192"/>
      <c r="BA665" s="202"/>
      <c r="BB665" s="211"/>
      <c r="BC665" s="202"/>
    </row>
    <row r="666" spans="1:55" x14ac:dyDescent="0.25">
      <c r="A666" s="337"/>
      <c r="B666" s="346"/>
      <c r="C666" s="30"/>
      <c r="D666" s="353"/>
      <c r="E666" s="450"/>
      <c r="F666" s="7" t="s">
        <v>153</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8">
        <v>31449.32</v>
      </c>
      <c r="AZ666" s="192"/>
      <c r="BA666" s="202"/>
      <c r="BB666" s="211"/>
      <c r="BC666" s="202"/>
    </row>
    <row r="667" spans="1:55" x14ac:dyDescent="0.25">
      <c r="A667" s="337"/>
      <c r="B667" s="346"/>
      <c r="C667" s="30" t="s">
        <v>374</v>
      </c>
      <c r="D667" s="353"/>
      <c r="E667" s="450"/>
      <c r="F667" s="7" t="s">
        <v>132</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8">
        <v>102742.98</v>
      </c>
      <c r="AZ667" s="192"/>
      <c r="BA667" s="202">
        <v>1</v>
      </c>
      <c r="BB667" s="211">
        <v>49938</v>
      </c>
      <c r="BC667" s="202" t="s">
        <v>1419</v>
      </c>
    </row>
    <row r="668" spans="1:55" x14ac:dyDescent="0.25">
      <c r="A668" s="337"/>
      <c r="B668" s="346"/>
      <c r="C668" s="30"/>
      <c r="D668" s="353"/>
      <c r="E668" s="450"/>
      <c r="F668" s="7" t="s">
        <v>309</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8">
        <v>153895.09</v>
      </c>
      <c r="AZ668" s="192"/>
      <c r="BA668" s="202"/>
      <c r="BB668" s="211"/>
      <c r="BC668" s="202"/>
    </row>
    <row r="669" spans="1:55" x14ac:dyDescent="0.25">
      <c r="A669" s="337"/>
      <c r="B669" s="346"/>
      <c r="C669" s="30"/>
      <c r="D669" s="353"/>
      <c r="E669" s="450"/>
      <c r="F669" s="7" t="s">
        <v>125</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8">
        <v>150036.47</v>
      </c>
      <c r="AZ669" s="192"/>
      <c r="BA669" s="202">
        <v>2</v>
      </c>
      <c r="BB669" s="211">
        <v>149759</v>
      </c>
      <c r="BC669" s="202" t="s">
        <v>1419</v>
      </c>
    </row>
    <row r="670" spans="1:55" x14ac:dyDescent="0.25">
      <c r="A670" s="341"/>
      <c r="B670" s="347"/>
      <c r="C670" s="31"/>
      <c r="D670" s="354"/>
      <c r="E670" s="451"/>
      <c r="F670" s="7" t="s">
        <v>379</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8">
        <v>18171.73</v>
      </c>
      <c r="AZ670" s="192"/>
      <c r="BA670" s="202"/>
      <c r="BB670" s="211"/>
      <c r="BC670" s="202"/>
    </row>
    <row r="671" spans="1:55" x14ac:dyDescent="0.25">
      <c r="A671" s="69"/>
      <c r="B671" s="23" t="s">
        <v>1655</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94">
        <f>SUM(AY663:AY670)</f>
        <v>1500428.59</v>
      </c>
      <c r="AZ671" s="193">
        <f>AY671/E663</f>
        <v>0.99999983338096865</v>
      </c>
      <c r="BA671" s="202"/>
      <c r="BB671" s="211"/>
      <c r="BC671" s="202"/>
    </row>
    <row r="672" spans="1:55" x14ac:dyDescent="0.25">
      <c r="A672" s="336">
        <v>77</v>
      </c>
      <c r="B672" s="345" t="s">
        <v>383</v>
      </c>
      <c r="C672" s="352" t="s">
        <v>384</v>
      </c>
      <c r="D672" s="370" t="s">
        <v>914</v>
      </c>
      <c r="E672" s="406">
        <v>2407324.1500000004</v>
      </c>
      <c r="F672" s="46" t="s">
        <v>381</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v>258315.2</v>
      </c>
      <c r="AZ672" s="192"/>
      <c r="BA672" s="202">
        <v>1</v>
      </c>
      <c r="BB672" s="211">
        <v>195973</v>
      </c>
      <c r="BC672" s="202"/>
    </row>
    <row r="673" spans="1:55" x14ac:dyDescent="0.25">
      <c r="A673" s="337"/>
      <c r="B673" s="346"/>
      <c r="C673" s="353"/>
      <c r="D673" s="371"/>
      <c r="E673" s="407"/>
      <c r="F673" s="46" t="s">
        <v>380</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v>258315.2</v>
      </c>
      <c r="AZ673" s="192"/>
      <c r="BA673" s="202"/>
      <c r="BB673" s="211"/>
      <c r="BC673" s="202" t="s">
        <v>1463</v>
      </c>
    </row>
    <row r="674" spans="1:55" x14ac:dyDescent="0.25">
      <c r="A674" s="337"/>
      <c r="B674" s="346"/>
      <c r="C674" s="353"/>
      <c r="D674" s="371"/>
      <c r="E674" s="407"/>
      <c r="F674" s="46" t="s">
        <v>382</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v>1033375.02</v>
      </c>
      <c r="AZ674" s="192"/>
      <c r="BA674" s="202">
        <v>6</v>
      </c>
      <c r="BB674" s="211">
        <v>260000</v>
      </c>
      <c r="BC674" s="202"/>
    </row>
    <row r="675" spans="1:55" x14ac:dyDescent="0.25">
      <c r="A675" s="337"/>
      <c r="B675" s="346"/>
      <c r="C675" s="353"/>
      <c r="D675" s="371"/>
      <c r="E675" s="407"/>
      <c r="F675" s="46" t="s">
        <v>385</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v>387450.47</v>
      </c>
      <c r="AZ675" s="192"/>
      <c r="BA675" s="202">
        <v>3</v>
      </c>
      <c r="BB675" s="211">
        <v>346231</v>
      </c>
      <c r="BC675" s="202"/>
    </row>
    <row r="676" spans="1:55" x14ac:dyDescent="0.25">
      <c r="A676" s="337"/>
      <c r="B676" s="346"/>
      <c r="C676" s="353"/>
      <c r="D676" s="371"/>
      <c r="E676" s="407"/>
      <c r="F676" s="46" t="s">
        <v>386</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v>66866.69</v>
      </c>
      <c r="AZ676" s="192"/>
      <c r="BA676" s="202"/>
      <c r="BB676" s="211"/>
      <c r="BC676" s="202"/>
    </row>
    <row r="677" spans="1:55" x14ac:dyDescent="0.25">
      <c r="A677" s="337"/>
      <c r="B677" s="346"/>
      <c r="C677" s="353"/>
      <c r="D677" s="371"/>
      <c r="E677" s="407"/>
      <c r="F677" s="46" t="s">
        <v>387</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v>258315.2</v>
      </c>
      <c r="AZ677" s="192"/>
      <c r="BA677" s="202"/>
      <c r="BB677" s="211"/>
      <c r="BC677" s="202"/>
    </row>
    <row r="678" spans="1:55" x14ac:dyDescent="0.25">
      <c r="A678" s="337"/>
      <c r="B678" s="346"/>
      <c r="C678" s="353"/>
      <c r="D678" s="371"/>
      <c r="E678" s="407"/>
      <c r="F678" s="46" t="s">
        <v>388</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v>132686.37</v>
      </c>
      <c r="AZ678" s="192"/>
      <c r="BA678" s="202"/>
      <c r="BB678" s="211"/>
      <c r="BC678" s="202"/>
    </row>
    <row r="679" spans="1:55" x14ac:dyDescent="0.25">
      <c r="A679" s="341"/>
      <c r="B679" s="347"/>
      <c r="C679" s="354"/>
      <c r="D679" s="385"/>
      <c r="E679" s="408"/>
      <c r="F679" s="46" t="s">
        <v>389</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v>12000</v>
      </c>
      <c r="AZ679" s="192"/>
      <c r="BA679" s="202"/>
      <c r="BB679" s="211"/>
      <c r="BC679" s="202" t="s">
        <v>47</v>
      </c>
    </row>
    <row r="680" spans="1:55" x14ac:dyDescent="0.25">
      <c r="A680" s="69"/>
      <c r="B680" s="23" t="s">
        <v>1655</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94">
        <f>SUM(AY672:AY679)</f>
        <v>2407324.15</v>
      </c>
      <c r="AZ680" s="193">
        <f>AY680/E672</f>
        <v>0.99999999999999978</v>
      </c>
      <c r="BA680" s="202"/>
      <c r="BB680" s="211"/>
      <c r="BC680" s="202"/>
    </row>
    <row r="681" spans="1:55" x14ac:dyDescent="0.25">
      <c r="A681" s="336">
        <v>78</v>
      </c>
      <c r="B681" s="345" t="s">
        <v>390</v>
      </c>
      <c r="C681" s="352" t="s">
        <v>374</v>
      </c>
      <c r="D681" s="370" t="s">
        <v>915</v>
      </c>
      <c r="E681" s="406">
        <v>1678421</v>
      </c>
      <c r="F681" s="46" t="s">
        <v>146</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v>256719.1</v>
      </c>
      <c r="AZ681" s="192"/>
      <c r="BA681" s="202">
        <v>3</v>
      </c>
      <c r="BB681" s="211">
        <v>274685</v>
      </c>
      <c r="BC681" s="202"/>
    </row>
    <row r="682" spans="1:55" x14ac:dyDescent="0.25">
      <c r="A682" s="337"/>
      <c r="B682" s="346"/>
      <c r="C682" s="353"/>
      <c r="D682" s="371"/>
      <c r="E682" s="407"/>
      <c r="F682" s="46" t="s">
        <v>216</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v>200000</v>
      </c>
      <c r="AZ682" s="192"/>
      <c r="BA682" s="202">
        <v>6</v>
      </c>
      <c r="BB682" s="211">
        <v>240000</v>
      </c>
      <c r="BC682" s="202"/>
    </row>
    <row r="683" spans="1:55" x14ac:dyDescent="0.25">
      <c r="A683" s="337"/>
      <c r="B683" s="346"/>
      <c r="C683" s="353"/>
      <c r="D683" s="371"/>
      <c r="E683" s="407"/>
      <c r="F683" s="46" t="s">
        <v>271</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v>290550.08</v>
      </c>
      <c r="AZ683" s="192"/>
      <c r="BA683" s="202">
        <v>2</v>
      </c>
      <c r="BB683" s="211">
        <v>286363.03999999998</v>
      </c>
      <c r="BC683" s="202"/>
    </row>
    <row r="684" spans="1:55" x14ac:dyDescent="0.25">
      <c r="A684" s="337"/>
      <c r="B684" s="346"/>
      <c r="C684" s="353"/>
      <c r="D684" s="371"/>
      <c r="E684" s="407"/>
      <c r="F684" s="46" t="s">
        <v>213</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v>46000</v>
      </c>
      <c r="AZ684" s="192"/>
      <c r="BA684" s="202">
        <v>1</v>
      </c>
      <c r="BB684" s="211">
        <v>46000</v>
      </c>
      <c r="BC684" s="202" t="s">
        <v>1512</v>
      </c>
    </row>
    <row r="685" spans="1:55" x14ac:dyDescent="0.25">
      <c r="A685" s="337"/>
      <c r="B685" s="346"/>
      <c r="C685" s="353"/>
      <c r="D685" s="371"/>
      <c r="E685" s="407"/>
      <c r="F685" s="46" t="s">
        <v>215</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v>345550.08000000002</v>
      </c>
      <c r="AZ685" s="192"/>
      <c r="BA685" s="202">
        <v>4</v>
      </c>
      <c r="BB685" s="211">
        <v>201134.2</v>
      </c>
      <c r="BC685" s="202"/>
    </row>
    <row r="686" spans="1:55" x14ac:dyDescent="0.25">
      <c r="A686" s="341"/>
      <c r="B686" s="347"/>
      <c r="C686" s="354"/>
      <c r="D686" s="385"/>
      <c r="E686" s="408"/>
      <c r="F686" s="46" t="s">
        <v>231</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v>436100.16</v>
      </c>
      <c r="AZ686" s="192"/>
      <c r="BA686" s="202">
        <v>6</v>
      </c>
      <c r="BB686" s="211">
        <v>504129.96</v>
      </c>
      <c r="BC686" s="202"/>
    </row>
    <row r="687" spans="1:55" x14ac:dyDescent="0.25">
      <c r="A687" s="209"/>
      <c r="B687" s="210"/>
      <c r="C687" s="139"/>
      <c r="D687" s="233"/>
      <c r="E687" s="217"/>
      <c r="F687" s="136" t="s">
        <v>1274</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v>103501.83</v>
      </c>
      <c r="AZ687" s="192"/>
      <c r="BA687" s="202"/>
      <c r="BB687" s="211"/>
      <c r="BC687" s="202"/>
    </row>
    <row r="688" spans="1:55" x14ac:dyDescent="0.25">
      <c r="A688" s="69"/>
      <c r="B688" s="23" t="s">
        <v>1655</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94">
        <f>SUM(AY681:AY687)</f>
        <v>1678421.25</v>
      </c>
      <c r="AZ688" s="193">
        <f>AY688/E681</f>
        <v>1.0000001489495187</v>
      </c>
      <c r="BA688" s="202"/>
      <c r="BB688" s="211"/>
      <c r="BC688" s="202"/>
    </row>
    <row r="689" spans="1:59" x14ac:dyDescent="0.25">
      <c r="A689" s="336">
        <v>79</v>
      </c>
      <c r="B689" s="345" t="s">
        <v>393</v>
      </c>
      <c r="C689" s="10"/>
      <c r="D689" s="370" t="s">
        <v>916</v>
      </c>
      <c r="E689" s="442">
        <v>1666279.8800000001</v>
      </c>
      <c r="F689" s="7" t="s">
        <v>146</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8">
        <v>625626</v>
      </c>
      <c r="AZ689" s="192"/>
      <c r="BA689" s="202">
        <v>4</v>
      </c>
      <c r="BB689" s="211">
        <v>763757</v>
      </c>
      <c r="BC689" s="202" t="s">
        <v>1709</v>
      </c>
    </row>
    <row r="690" spans="1:59" x14ac:dyDescent="0.25">
      <c r="A690" s="337"/>
      <c r="B690" s="346"/>
      <c r="C690" s="30"/>
      <c r="D690" s="371"/>
      <c r="E690" s="443"/>
      <c r="F690" s="7" t="s">
        <v>391</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8">
        <v>105065</v>
      </c>
      <c r="AZ690" s="192"/>
      <c r="BA690" s="202"/>
      <c r="BB690" s="211"/>
      <c r="BC690" s="202"/>
    </row>
    <row r="691" spans="1:59" x14ac:dyDescent="0.25">
      <c r="A691" s="337"/>
      <c r="B691" s="346"/>
      <c r="C691" s="30"/>
      <c r="D691" s="371"/>
      <c r="E691" s="443"/>
      <c r="F691" s="7" t="s">
        <v>392</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8">
        <v>200000</v>
      </c>
      <c r="AZ691" s="192"/>
      <c r="BA691" s="202">
        <v>2</v>
      </c>
      <c r="BB691" s="211">
        <v>80000</v>
      </c>
      <c r="BC691" s="202"/>
      <c r="BG691" t="s">
        <v>1513</v>
      </c>
    </row>
    <row r="692" spans="1:59" x14ac:dyDescent="0.25">
      <c r="A692" s="337"/>
      <c r="B692" s="346"/>
      <c r="C692" s="30" t="s">
        <v>374</v>
      </c>
      <c r="D692" s="371"/>
      <c r="E692" s="443"/>
      <c r="F692" s="7" t="s">
        <v>394</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8">
        <v>180120</v>
      </c>
      <c r="AZ692" s="192" t="s">
        <v>802</v>
      </c>
      <c r="BA692" s="202"/>
      <c r="BB692" s="211"/>
      <c r="BC692" s="202"/>
    </row>
    <row r="693" spans="1:59" x14ac:dyDescent="0.25">
      <c r="A693" s="337"/>
      <c r="B693" s="346"/>
      <c r="C693" s="30"/>
      <c r="D693" s="371"/>
      <c r="E693" s="443"/>
      <c r="F693" s="7" t="s">
        <v>271</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8">
        <v>140000</v>
      </c>
      <c r="AZ693" s="192"/>
      <c r="BA693" s="202">
        <v>4</v>
      </c>
      <c r="BB693" s="211">
        <v>280000</v>
      </c>
      <c r="BC693" s="202" t="s">
        <v>1710</v>
      </c>
    </row>
    <row r="694" spans="1:59" x14ac:dyDescent="0.25">
      <c r="A694" s="337"/>
      <c r="B694" s="346"/>
      <c r="C694" s="30"/>
      <c r="D694" s="371"/>
      <c r="E694" s="443"/>
      <c r="F694" s="7" t="s">
        <v>213</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8">
        <v>150125</v>
      </c>
      <c r="AZ694" s="192"/>
      <c r="BA694" s="202">
        <v>1</v>
      </c>
      <c r="BB694" s="211">
        <v>109733</v>
      </c>
      <c r="BC694" s="202"/>
    </row>
    <row r="695" spans="1:59" x14ac:dyDescent="0.25">
      <c r="A695" s="341"/>
      <c r="B695" s="347"/>
      <c r="C695" s="31"/>
      <c r="D695" s="385"/>
      <c r="E695" s="444"/>
      <c r="F695" s="7" t="s">
        <v>215</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138">
        <v>265344.37</v>
      </c>
      <c r="AZ695" s="192"/>
      <c r="BA695" s="202"/>
      <c r="BB695" s="211"/>
      <c r="BC695" s="202" t="s">
        <v>1514</v>
      </c>
    </row>
    <row r="696" spans="1:59" x14ac:dyDescent="0.25">
      <c r="A696" s="69"/>
      <c r="B696" s="23" t="s">
        <v>1655</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94">
        <f>SUM(AY689:AY695)</f>
        <v>1666280.37</v>
      </c>
      <c r="AZ696" s="193">
        <f>AY696/E689</f>
        <v>1.0000002940682451</v>
      </c>
      <c r="BA696" s="202"/>
      <c r="BB696" s="211"/>
      <c r="BC696" s="202"/>
    </row>
    <row r="697" spans="1:59" ht="15" customHeight="1" x14ac:dyDescent="0.25">
      <c r="A697" s="336">
        <v>80</v>
      </c>
      <c r="B697" s="345" t="s">
        <v>395</v>
      </c>
      <c r="C697" s="352" t="s">
        <v>374</v>
      </c>
      <c r="D697" s="370" t="s">
        <v>917</v>
      </c>
      <c r="E697" s="406">
        <v>2348308.966</v>
      </c>
      <c r="F697" s="7" t="s">
        <v>218</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8">
        <v>52776</v>
      </c>
      <c r="AZ697" s="192"/>
      <c r="BA697" s="202"/>
      <c r="BB697" s="211"/>
      <c r="BC697" s="202"/>
    </row>
    <row r="698" spans="1:59" x14ac:dyDescent="0.25">
      <c r="A698" s="337"/>
      <c r="B698" s="346"/>
      <c r="C698" s="353"/>
      <c r="D698" s="371"/>
      <c r="E698" s="407"/>
      <c r="F698" s="7" t="s">
        <v>216</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8">
        <v>659649</v>
      </c>
      <c r="AZ698" s="192"/>
      <c r="BA698" s="202">
        <v>6</v>
      </c>
      <c r="BB698" s="211">
        <v>600626</v>
      </c>
      <c r="BC698" s="202"/>
    </row>
    <row r="699" spans="1:59" x14ac:dyDescent="0.25">
      <c r="A699" s="337"/>
      <c r="B699" s="346"/>
      <c r="C699" s="353"/>
      <c r="D699" s="371"/>
      <c r="E699" s="407"/>
      <c r="F699" s="7" t="s">
        <v>271</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8">
        <v>263855</v>
      </c>
      <c r="AZ699" s="192"/>
      <c r="BA699" s="202"/>
      <c r="BB699" s="211"/>
      <c r="BC699" s="202"/>
    </row>
    <row r="700" spans="1:59" x14ac:dyDescent="0.25">
      <c r="A700" s="341"/>
      <c r="B700" s="347"/>
      <c r="C700" s="354"/>
      <c r="D700" s="385"/>
      <c r="E700" s="408"/>
      <c r="F700" s="7" t="s">
        <v>213</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8">
        <v>39582</v>
      </c>
      <c r="AZ700" s="192"/>
      <c r="BA700" s="202"/>
      <c r="BB700" s="211"/>
      <c r="BC700" s="202"/>
    </row>
    <row r="701" spans="1:59" x14ac:dyDescent="0.25">
      <c r="A701" s="235"/>
      <c r="B701" s="236"/>
      <c r="C701" s="17"/>
      <c r="D701" s="254"/>
      <c r="E701" s="255"/>
      <c r="F701" s="77" t="s">
        <v>215</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8">
        <v>65969</v>
      </c>
      <c r="AZ701" s="192"/>
      <c r="BA701" s="202"/>
      <c r="BB701" s="211"/>
      <c r="BC701" s="202"/>
    </row>
    <row r="702" spans="1:59" x14ac:dyDescent="0.25">
      <c r="A702" s="235"/>
      <c r="B702" s="236"/>
      <c r="C702" s="17"/>
      <c r="D702" s="254"/>
      <c r="E702" s="255"/>
      <c r="F702" s="77" t="s">
        <v>231</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8">
        <v>131939</v>
      </c>
      <c r="AZ702" s="192"/>
      <c r="BA702" s="202"/>
      <c r="BB702" s="211"/>
      <c r="BC702" s="202"/>
    </row>
    <row r="703" spans="1:59" x14ac:dyDescent="0.25">
      <c r="A703" s="235"/>
      <c r="B703" s="236"/>
      <c r="C703" s="17"/>
      <c r="D703" s="254"/>
      <c r="E703" s="255"/>
      <c r="F703" s="77" t="s">
        <v>217</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8">
        <v>395137</v>
      </c>
      <c r="AZ703" s="192"/>
      <c r="BA703" s="202"/>
      <c r="BB703" s="211"/>
      <c r="BC703" s="202" t="s">
        <v>1515</v>
      </c>
    </row>
    <row r="704" spans="1:59" x14ac:dyDescent="0.25">
      <c r="A704" s="235"/>
      <c r="B704" s="236"/>
      <c r="C704" s="17"/>
      <c r="D704" s="254"/>
      <c r="E704" s="255"/>
      <c r="F704" s="77" t="s">
        <v>349</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8">
        <v>646432</v>
      </c>
      <c r="AZ704" s="192"/>
      <c r="BA704" s="202">
        <v>2</v>
      </c>
      <c r="BB704" s="211">
        <v>300000</v>
      </c>
      <c r="BC704" s="202"/>
    </row>
    <row r="705" spans="1:55" x14ac:dyDescent="0.25">
      <c r="A705" s="235"/>
      <c r="B705" s="236"/>
      <c r="C705" s="17"/>
      <c r="D705" s="254"/>
      <c r="E705" s="255"/>
      <c r="F705" s="77" t="s">
        <v>369</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8">
        <v>92969</v>
      </c>
      <c r="AZ705" s="192"/>
      <c r="BA705" s="202"/>
      <c r="BB705" s="211"/>
      <c r="BC705" s="202"/>
    </row>
    <row r="706" spans="1:55" x14ac:dyDescent="0.25">
      <c r="A706" s="67"/>
      <c r="B706" s="54" t="s">
        <v>1655</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94">
        <f>SUM(AY697:AY705)</f>
        <v>2348308</v>
      </c>
      <c r="AZ706" s="193">
        <f>AY706/E697</f>
        <v>0.99999958864016025</v>
      </c>
      <c r="BA706" s="202"/>
      <c r="BB706" s="211"/>
      <c r="BC706" s="202"/>
    </row>
    <row r="707" spans="1:55" x14ac:dyDescent="0.25">
      <c r="A707" s="336">
        <v>81</v>
      </c>
      <c r="B707" s="345" t="s">
        <v>396</v>
      </c>
      <c r="C707" s="352" t="s">
        <v>397</v>
      </c>
      <c r="D707" s="428" t="s">
        <v>918</v>
      </c>
      <c r="E707" s="417">
        <v>2014666.27</v>
      </c>
      <c r="F707" s="84" t="s">
        <v>121</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1696</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v>605338.63</v>
      </c>
      <c r="AZ707" s="192"/>
      <c r="BA707" s="202">
        <v>5</v>
      </c>
      <c r="BB707" s="211">
        <v>462049</v>
      </c>
      <c r="BC707" s="202" t="s">
        <v>1578</v>
      </c>
    </row>
    <row r="708" spans="1:55" x14ac:dyDescent="0.25">
      <c r="A708" s="337"/>
      <c r="B708" s="346"/>
      <c r="C708" s="353"/>
      <c r="D708" s="502"/>
      <c r="E708" s="418"/>
      <c r="F708" s="84" t="s">
        <v>222</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1697</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v>543727.06000000006</v>
      </c>
      <c r="AZ708" s="192"/>
      <c r="BA708" s="202">
        <v>5</v>
      </c>
      <c r="BB708" s="211">
        <v>532088</v>
      </c>
      <c r="BC708" s="202" t="s">
        <v>1579</v>
      </c>
    </row>
    <row r="709" spans="1:55" x14ac:dyDescent="0.25">
      <c r="A709" s="341"/>
      <c r="B709" s="347"/>
      <c r="C709" s="354"/>
      <c r="D709" s="503"/>
      <c r="E709" s="419"/>
      <c r="F709" s="84" t="s">
        <v>434</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v>504008.96000000002</v>
      </c>
      <c r="AZ709" s="192"/>
      <c r="BA709" s="202"/>
      <c r="BB709" s="211"/>
      <c r="BC709" s="202"/>
    </row>
    <row r="710" spans="1:55" x14ac:dyDescent="0.25">
      <c r="A710" s="209"/>
      <c r="B710" s="210"/>
      <c r="C710" s="139"/>
      <c r="D710" s="233"/>
      <c r="E710" s="217"/>
      <c r="F710" s="264" t="s">
        <v>177</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v>201329.69</v>
      </c>
      <c r="AZ710" s="192"/>
      <c r="BA710" s="202"/>
      <c r="BB710" s="211"/>
      <c r="BC710" s="202"/>
    </row>
    <row r="711" spans="1:55" s="213" customFormat="1" x14ac:dyDescent="0.25">
      <c r="A711" s="209"/>
      <c r="B711" s="210"/>
      <c r="C711" s="139"/>
      <c r="D711" s="233"/>
      <c r="E711" s="217"/>
      <c r="F711" s="78" t="s">
        <v>126</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v>160261.93</v>
      </c>
      <c r="AZ711" s="192"/>
      <c r="BA711" s="212"/>
      <c r="BB711" s="227"/>
      <c r="BC711" s="212"/>
    </row>
    <row r="712" spans="1:55" x14ac:dyDescent="0.25">
      <c r="A712" s="68"/>
      <c r="B712" s="21" t="s">
        <v>1655</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94">
        <f>SUM(AY707:AY711)</f>
        <v>2014666.2699999998</v>
      </c>
      <c r="AZ712" s="193">
        <f>AY712/E707</f>
        <v>0.99999999999999989</v>
      </c>
      <c r="BA712" s="202"/>
      <c r="BB712" s="211"/>
      <c r="BC712" s="202"/>
    </row>
    <row r="713" spans="1:55" x14ac:dyDescent="0.25">
      <c r="A713" s="336">
        <v>82</v>
      </c>
      <c r="B713" s="345" t="s">
        <v>400</v>
      </c>
      <c r="C713" s="10"/>
      <c r="D713" s="370" t="s">
        <v>920</v>
      </c>
      <c r="E713" s="180"/>
      <c r="F713" s="7" t="s">
        <v>398</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8">
        <v>800000</v>
      </c>
      <c r="AZ713" s="192"/>
      <c r="BA713" s="202">
        <v>11</v>
      </c>
      <c r="BB713" s="211">
        <v>799983</v>
      </c>
      <c r="BC713" s="202"/>
    </row>
    <row r="714" spans="1:55" x14ac:dyDescent="0.25">
      <c r="A714" s="337"/>
      <c r="B714" s="346"/>
      <c r="C714" s="30"/>
      <c r="D714" s="353"/>
      <c r="E714" s="139"/>
      <c r="F714" s="7" t="s">
        <v>399</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8">
        <v>365999</v>
      </c>
      <c r="AZ714" s="192"/>
      <c r="BA714" s="202">
        <v>7</v>
      </c>
      <c r="BB714" s="211">
        <v>473741</v>
      </c>
      <c r="BC714" s="202" t="s">
        <v>1439</v>
      </c>
    </row>
    <row r="715" spans="1:55" x14ac:dyDescent="0.25">
      <c r="A715" s="337"/>
      <c r="B715" s="346"/>
      <c r="C715" s="30"/>
      <c r="D715" s="353"/>
      <c r="E715" s="139"/>
      <c r="F715" s="7" t="s">
        <v>143</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8">
        <v>455347</v>
      </c>
      <c r="AZ715" s="192"/>
      <c r="BA715" s="202">
        <v>19</v>
      </c>
      <c r="BB715" s="211">
        <v>813291.93</v>
      </c>
      <c r="BC715" s="202" t="s">
        <v>1440</v>
      </c>
    </row>
    <row r="716" spans="1:55" x14ac:dyDescent="0.25">
      <c r="A716" s="337"/>
      <c r="B716" s="346"/>
      <c r="C716" s="30" t="s">
        <v>397</v>
      </c>
      <c r="D716" s="353"/>
      <c r="E716" s="142">
        <v>2078943.31</v>
      </c>
      <c r="F716" s="7" t="s">
        <v>317</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8">
        <v>100000</v>
      </c>
      <c r="AZ716" s="192"/>
      <c r="BA716" s="202">
        <v>10</v>
      </c>
      <c r="BB716" s="211">
        <v>94834.16</v>
      </c>
      <c r="BC716" s="202"/>
    </row>
    <row r="717" spans="1:55" x14ac:dyDescent="0.25">
      <c r="A717" s="337"/>
      <c r="B717" s="346"/>
      <c r="C717" s="30"/>
      <c r="D717" s="353"/>
      <c r="E717" s="139"/>
      <c r="F717" s="7" t="s">
        <v>401</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8">
        <v>121882</v>
      </c>
      <c r="AZ717" s="192"/>
      <c r="BA717" s="202"/>
      <c r="BB717" s="211"/>
      <c r="BC717" s="202"/>
    </row>
    <row r="718" spans="1:55" x14ac:dyDescent="0.25">
      <c r="A718" s="337"/>
      <c r="B718" s="346"/>
      <c r="C718" s="30"/>
      <c r="D718" s="353"/>
      <c r="E718" s="139"/>
      <c r="F718" s="7" t="s">
        <v>402</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8">
        <v>50000</v>
      </c>
      <c r="AZ718" s="192"/>
      <c r="BA718" s="202">
        <v>1</v>
      </c>
      <c r="BB718" s="211">
        <v>24758</v>
      </c>
      <c r="BC718" s="202"/>
    </row>
    <row r="719" spans="1:55" x14ac:dyDescent="0.25">
      <c r="A719" s="337"/>
      <c r="B719" s="346"/>
      <c r="C719" s="30"/>
      <c r="D719" s="353"/>
      <c r="E719" s="139"/>
      <c r="F719" s="7" t="s">
        <v>403</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8">
        <v>30000</v>
      </c>
      <c r="AZ719" s="192"/>
      <c r="BA719" s="202">
        <v>1</v>
      </c>
      <c r="BB719" s="211">
        <v>29407</v>
      </c>
      <c r="BC719" s="202"/>
    </row>
    <row r="720" spans="1:55" x14ac:dyDescent="0.25">
      <c r="A720" s="341"/>
      <c r="B720" s="347"/>
      <c r="C720" s="31"/>
      <c r="D720" s="354"/>
      <c r="E720" s="17"/>
      <c r="F720" s="7" t="s">
        <v>164</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8">
        <v>135410</v>
      </c>
      <c r="AZ720" s="192"/>
      <c r="BA720" s="202">
        <v>3</v>
      </c>
      <c r="BB720" s="211">
        <v>108293</v>
      </c>
      <c r="BC720" s="202"/>
    </row>
    <row r="721" spans="1:55" x14ac:dyDescent="0.25">
      <c r="A721" s="209"/>
      <c r="B721" s="210"/>
      <c r="C721" s="139"/>
      <c r="D721" s="216"/>
      <c r="E721" s="216"/>
      <c r="F721" s="77" t="s">
        <v>1334</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8">
        <v>20305</v>
      </c>
      <c r="AZ721" s="192"/>
      <c r="BA721" s="202"/>
      <c r="BB721" s="211"/>
      <c r="BC721" s="202"/>
    </row>
    <row r="722" spans="1:55" x14ac:dyDescent="0.25">
      <c r="A722" s="69"/>
      <c r="B722" s="23" t="s">
        <v>1655</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94">
        <f>SUM(AY713:AY721)</f>
        <v>2078943</v>
      </c>
      <c r="AZ722" s="193">
        <f>AY722/E716</f>
        <v>0.9999998508857848</v>
      </c>
      <c r="BA722" s="202"/>
      <c r="BB722" s="211"/>
      <c r="BC722" s="202"/>
    </row>
    <row r="723" spans="1:55" x14ac:dyDescent="0.25">
      <c r="A723" s="336">
        <v>83</v>
      </c>
      <c r="B723" s="345" t="s">
        <v>405</v>
      </c>
      <c r="C723" s="352" t="s">
        <v>397</v>
      </c>
      <c r="D723" s="370" t="s">
        <v>921</v>
      </c>
      <c r="E723" s="406">
        <v>2161766.8900000006</v>
      </c>
      <c r="F723" s="46" t="s">
        <v>404</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v>900000</v>
      </c>
      <c r="AZ723" s="192"/>
      <c r="BA723" s="202">
        <v>19</v>
      </c>
      <c r="BB723" s="211">
        <v>930382.93</v>
      </c>
      <c r="BC723" s="202" t="s">
        <v>1174</v>
      </c>
    </row>
    <row r="724" spans="1:55" x14ac:dyDescent="0.25">
      <c r="A724" s="337"/>
      <c r="B724" s="346"/>
      <c r="C724" s="353"/>
      <c r="D724" s="353"/>
      <c r="E724" s="407"/>
      <c r="F724" s="46" t="s">
        <v>153</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v>49000</v>
      </c>
      <c r="AZ724" s="192"/>
      <c r="BA724" s="202"/>
      <c r="BB724" s="211"/>
      <c r="BC724" s="202"/>
    </row>
    <row r="725" spans="1:55" x14ac:dyDescent="0.25">
      <c r="A725" s="337"/>
      <c r="B725" s="346"/>
      <c r="C725" s="353"/>
      <c r="D725" s="353"/>
      <c r="E725" s="407"/>
      <c r="F725" s="46" t="s">
        <v>125</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v>344000</v>
      </c>
      <c r="AZ725" s="192"/>
      <c r="BA725" s="202">
        <v>14</v>
      </c>
      <c r="BB725" s="211">
        <v>362671</v>
      </c>
      <c r="BC725" s="202" t="s">
        <v>1204</v>
      </c>
    </row>
    <row r="726" spans="1:55" x14ac:dyDescent="0.25">
      <c r="A726" s="337"/>
      <c r="B726" s="346"/>
      <c r="C726" s="353"/>
      <c r="D726" s="353"/>
      <c r="E726" s="407"/>
      <c r="F726" s="46" t="s">
        <v>126</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v>118504</v>
      </c>
      <c r="AZ726" s="192"/>
      <c r="BA726" s="202">
        <v>8</v>
      </c>
      <c r="BB726" s="211">
        <v>65214</v>
      </c>
      <c r="BC726" s="202" t="s">
        <v>1205</v>
      </c>
    </row>
    <row r="727" spans="1:55" x14ac:dyDescent="0.25">
      <c r="A727" s="337"/>
      <c r="B727" s="346"/>
      <c r="C727" s="353"/>
      <c r="D727" s="353"/>
      <c r="E727" s="407"/>
      <c r="F727" s="46" t="s">
        <v>207</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v>48420.29</v>
      </c>
      <c r="AZ727" s="192"/>
      <c r="BA727" s="202">
        <v>2</v>
      </c>
      <c r="BB727" s="211">
        <v>96120</v>
      </c>
      <c r="BC727" s="202" t="s">
        <v>1206</v>
      </c>
    </row>
    <row r="728" spans="1:55" x14ac:dyDescent="0.25">
      <c r="A728" s="337"/>
      <c r="B728" s="346"/>
      <c r="C728" s="353"/>
      <c r="D728" s="353"/>
      <c r="E728" s="407"/>
      <c r="F728" s="46" t="s">
        <v>176</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v>147000</v>
      </c>
      <c r="AZ728" s="192"/>
      <c r="BA728" s="202">
        <v>9</v>
      </c>
      <c r="BB728" s="211">
        <v>72041</v>
      </c>
      <c r="BC728" s="202"/>
    </row>
    <row r="729" spans="1:55" x14ac:dyDescent="0.25">
      <c r="A729" s="337"/>
      <c r="B729" s="346"/>
      <c r="C729" s="353"/>
      <c r="D729" s="353"/>
      <c r="E729" s="407"/>
      <c r="F729" s="46" t="s">
        <v>789</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v>197000</v>
      </c>
      <c r="AZ729" s="192"/>
      <c r="BA729" s="202"/>
      <c r="BB729" s="211"/>
      <c r="BC729" s="202"/>
    </row>
    <row r="730" spans="1:55" x14ac:dyDescent="0.25">
      <c r="A730" s="337"/>
      <c r="B730" s="346"/>
      <c r="C730" s="353"/>
      <c r="D730" s="353"/>
      <c r="E730" s="407"/>
      <c r="F730" s="46" t="s">
        <v>124</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v>194830.62</v>
      </c>
      <c r="AZ730" s="192"/>
      <c r="BA730" s="202">
        <v>3</v>
      </c>
      <c r="BB730" s="211">
        <v>324334</v>
      </c>
      <c r="BC730" s="202"/>
    </row>
    <row r="731" spans="1:55" x14ac:dyDescent="0.25">
      <c r="A731" s="337"/>
      <c r="B731" s="346"/>
      <c r="C731" s="353"/>
      <c r="D731" s="353"/>
      <c r="E731" s="407"/>
      <c r="F731" s="46" t="s">
        <v>154</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v>52011.98</v>
      </c>
      <c r="AZ731" s="192"/>
      <c r="BA731" s="202">
        <v>1</v>
      </c>
      <c r="BB731" s="211">
        <v>51600</v>
      </c>
      <c r="BC731" s="202" t="s">
        <v>1492</v>
      </c>
    </row>
    <row r="732" spans="1:55" x14ac:dyDescent="0.25">
      <c r="A732" s="337"/>
      <c r="B732" s="346"/>
      <c r="C732" s="353"/>
      <c r="D732" s="353"/>
      <c r="E732" s="407"/>
      <c r="F732" s="46" t="s">
        <v>919</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v>111000</v>
      </c>
      <c r="AZ732" s="192"/>
      <c r="BA732" s="202"/>
      <c r="BB732" s="211"/>
      <c r="BC732" s="202"/>
    </row>
    <row r="733" spans="1:55" x14ac:dyDescent="0.25">
      <c r="A733" s="69"/>
      <c r="B733" s="23" t="s">
        <v>1655</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94">
        <f>SUM(AY723:AY732)</f>
        <v>2161766.89</v>
      </c>
      <c r="AZ733" s="193">
        <f>AY733/E723</f>
        <v>0.99999999999999978</v>
      </c>
      <c r="BA733" s="202"/>
      <c r="BB733" s="211"/>
      <c r="BC733" s="202"/>
    </row>
    <row r="734" spans="1:55" x14ac:dyDescent="0.25">
      <c r="A734" s="336">
        <v>84</v>
      </c>
      <c r="B734" s="345" t="s">
        <v>409</v>
      </c>
      <c r="C734" s="352" t="s">
        <v>410</v>
      </c>
      <c r="D734" s="370" t="s">
        <v>884</v>
      </c>
      <c r="E734" s="406">
        <v>987960</v>
      </c>
      <c r="F734" s="7" t="s">
        <v>406</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8">
        <f t="shared" ref="AY734:AY741" si="5">SUM(G734:N734)</f>
        <v>112777</v>
      </c>
      <c r="AZ734" s="192"/>
      <c r="BA734" s="202"/>
      <c r="BB734" s="211"/>
      <c r="BC734" s="202"/>
    </row>
    <row r="735" spans="1:55" x14ac:dyDescent="0.25">
      <c r="A735" s="337"/>
      <c r="B735" s="346"/>
      <c r="C735" s="353"/>
      <c r="D735" s="371"/>
      <c r="E735" s="407"/>
      <c r="F735" s="7" t="s">
        <v>407</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8">
        <f t="shared" si="5"/>
        <v>180451</v>
      </c>
      <c r="AZ735" s="192"/>
      <c r="BA735" s="202">
        <v>4</v>
      </c>
      <c r="BB735" s="211">
        <v>160000</v>
      </c>
      <c r="BC735" s="202" t="s">
        <v>6</v>
      </c>
    </row>
    <row r="736" spans="1:55" x14ac:dyDescent="0.25">
      <c r="A736" s="337"/>
      <c r="B736" s="346"/>
      <c r="C736" s="353"/>
      <c r="D736" s="371"/>
      <c r="E736" s="407"/>
      <c r="F736" s="7" t="s">
        <v>408</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8">
        <f t="shared" si="5"/>
        <v>225583</v>
      </c>
      <c r="AZ736" s="192"/>
      <c r="BA736" s="202">
        <v>4</v>
      </c>
      <c r="BB736" s="211">
        <v>220000</v>
      </c>
      <c r="BC736" s="202" t="s">
        <v>7</v>
      </c>
    </row>
    <row r="737" spans="1:55" x14ac:dyDescent="0.25">
      <c r="A737" s="337"/>
      <c r="B737" s="346"/>
      <c r="C737" s="353"/>
      <c r="D737" s="371"/>
      <c r="E737" s="407"/>
      <c r="F737" s="7" t="s">
        <v>411</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8">
        <f t="shared" si="5"/>
        <v>33828</v>
      </c>
      <c r="AZ737" s="192"/>
      <c r="BA737" s="202"/>
      <c r="BB737" s="211"/>
      <c r="BC737" s="202"/>
    </row>
    <row r="738" spans="1:55" x14ac:dyDescent="0.25">
      <c r="A738" s="337"/>
      <c r="B738" s="346"/>
      <c r="C738" s="353"/>
      <c r="D738" s="371"/>
      <c r="E738" s="407"/>
      <c r="F738" s="7" t="s">
        <v>177</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8">
        <f t="shared" si="5"/>
        <v>90214</v>
      </c>
      <c r="AZ738" s="192"/>
      <c r="BA738" s="202"/>
      <c r="BB738" s="211"/>
      <c r="BC738" s="202"/>
    </row>
    <row r="739" spans="1:55" x14ac:dyDescent="0.25">
      <c r="A739" s="337"/>
      <c r="B739" s="346"/>
      <c r="C739" s="353"/>
      <c r="D739" s="371"/>
      <c r="E739" s="407"/>
      <c r="F739" s="7" t="s">
        <v>412</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8">
        <f t="shared" si="5"/>
        <v>142105</v>
      </c>
      <c r="AZ739" s="192"/>
      <c r="BA739" s="202"/>
      <c r="BB739" s="211"/>
      <c r="BC739" s="202" t="s">
        <v>8</v>
      </c>
    </row>
    <row r="740" spans="1:55" x14ac:dyDescent="0.25">
      <c r="A740" s="337"/>
      <c r="B740" s="346"/>
      <c r="C740" s="353"/>
      <c r="D740" s="371"/>
      <c r="E740" s="407"/>
      <c r="F740" s="7" t="s">
        <v>413</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8">
        <f t="shared" si="5"/>
        <v>135324</v>
      </c>
      <c r="AZ740" s="192"/>
      <c r="BA740" s="202"/>
      <c r="BB740" s="211"/>
      <c r="BC740" s="202" t="s">
        <v>8</v>
      </c>
    </row>
    <row r="741" spans="1:55" x14ac:dyDescent="0.25">
      <c r="A741" s="341"/>
      <c r="B741" s="347"/>
      <c r="C741" s="354"/>
      <c r="D741" s="385"/>
      <c r="E741" s="408"/>
      <c r="F741" s="7" t="s">
        <v>414</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8">
        <f t="shared" si="5"/>
        <v>67678</v>
      </c>
      <c r="AZ741" s="192"/>
      <c r="BA741" s="202"/>
      <c r="BB741" s="211"/>
      <c r="BC741" s="202"/>
    </row>
    <row r="742" spans="1:55" x14ac:dyDescent="0.25">
      <c r="A742" s="69"/>
      <c r="B742" s="23" t="s">
        <v>1655</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94">
        <f>SUM(AY734:AY741)</f>
        <v>987960</v>
      </c>
      <c r="AZ742" s="193">
        <f>AY742/E734</f>
        <v>1</v>
      </c>
      <c r="BA742" s="202"/>
      <c r="BB742" s="211"/>
      <c r="BC742" s="202"/>
    </row>
    <row r="743" spans="1:55" ht="15" customHeight="1" x14ac:dyDescent="0.25">
      <c r="A743" s="336">
        <v>85</v>
      </c>
      <c r="B743" s="338" t="s">
        <v>418</v>
      </c>
      <c r="C743" s="366" t="s">
        <v>410</v>
      </c>
      <c r="D743" s="372" t="s">
        <v>885</v>
      </c>
      <c r="E743" s="401">
        <v>1495339.31</v>
      </c>
      <c r="F743" s="7" t="s">
        <v>406</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8">
        <v>130636.48</v>
      </c>
      <c r="AZ743" s="192"/>
      <c r="BA743" s="202">
        <v>2</v>
      </c>
      <c r="BB743" s="211">
        <v>67747</v>
      </c>
      <c r="BC743" s="202" t="s">
        <v>802</v>
      </c>
    </row>
    <row r="744" spans="1:55" x14ac:dyDescent="0.25">
      <c r="A744" s="337"/>
      <c r="B744" s="339"/>
      <c r="C744" s="367"/>
      <c r="D744" s="381"/>
      <c r="E744" s="402"/>
      <c r="F744" s="7" t="s">
        <v>415</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8">
        <v>23611.54</v>
      </c>
      <c r="AZ744" s="192"/>
      <c r="BA744" s="202"/>
      <c r="BB744" s="211"/>
      <c r="BC744" s="202" t="s">
        <v>802</v>
      </c>
    </row>
    <row r="745" spans="1:55" x14ac:dyDescent="0.25">
      <c r="A745" s="337"/>
      <c r="B745" s="339"/>
      <c r="C745" s="367"/>
      <c r="D745" s="381"/>
      <c r="E745" s="402"/>
      <c r="F745" s="7" t="s">
        <v>416</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8">
        <v>47223.09</v>
      </c>
      <c r="AZ745" s="192"/>
      <c r="BA745" s="202"/>
      <c r="BB745" s="211"/>
      <c r="BC745" s="202"/>
    </row>
    <row r="746" spans="1:55" x14ac:dyDescent="0.25">
      <c r="A746" s="337"/>
      <c r="B746" s="339"/>
      <c r="C746" s="367"/>
      <c r="D746" s="381"/>
      <c r="E746" s="402"/>
      <c r="F746" s="7" t="s">
        <v>417</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8">
        <v>157410.28</v>
      </c>
      <c r="AZ746" s="192"/>
      <c r="BA746" s="202"/>
      <c r="BB746" s="211"/>
      <c r="BC746" s="202" t="s">
        <v>802</v>
      </c>
    </row>
    <row r="747" spans="1:55" x14ac:dyDescent="0.25">
      <c r="A747" s="337"/>
      <c r="B747" s="339"/>
      <c r="C747" s="367"/>
      <c r="D747" s="381"/>
      <c r="E747" s="402"/>
      <c r="F747" s="7" t="s">
        <v>408</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8">
        <v>314808.23</v>
      </c>
      <c r="AZ747" s="192"/>
      <c r="BA747" s="202">
        <v>2</v>
      </c>
      <c r="BB747" s="211">
        <v>314789</v>
      </c>
      <c r="BC747" s="202"/>
    </row>
    <row r="748" spans="1:55" x14ac:dyDescent="0.25">
      <c r="A748" s="337"/>
      <c r="B748" s="339"/>
      <c r="C748" s="367"/>
      <c r="D748" s="381"/>
      <c r="E748" s="402"/>
      <c r="F748" s="7" t="s">
        <v>419</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8">
        <v>78702.06</v>
      </c>
      <c r="AZ748" s="192"/>
      <c r="BA748" s="202">
        <v>2</v>
      </c>
      <c r="BB748" s="211">
        <v>78702.06</v>
      </c>
      <c r="BC748" s="202"/>
    </row>
    <row r="749" spans="1:55" x14ac:dyDescent="0.25">
      <c r="A749" s="337"/>
      <c r="B749" s="339"/>
      <c r="C749" s="367"/>
      <c r="D749" s="381"/>
      <c r="E749" s="402"/>
      <c r="F749" s="7" t="s">
        <v>413</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8">
        <v>371473.72</v>
      </c>
      <c r="AZ749" s="192"/>
      <c r="BA749" s="202">
        <v>4</v>
      </c>
      <c r="BB749" s="211">
        <v>364339</v>
      </c>
      <c r="BC749" s="202"/>
    </row>
    <row r="750" spans="1:55" x14ac:dyDescent="0.25">
      <c r="A750" s="337"/>
      <c r="B750" s="339"/>
      <c r="C750" s="367"/>
      <c r="D750" s="381"/>
      <c r="E750" s="402"/>
      <c r="F750" s="7" t="s">
        <v>414</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8">
        <v>185736.86</v>
      </c>
      <c r="AZ750" s="192"/>
      <c r="BA750" s="202">
        <v>2</v>
      </c>
      <c r="BB750" s="211">
        <v>139168</v>
      </c>
      <c r="BC750" s="202"/>
    </row>
    <row r="751" spans="1:55" x14ac:dyDescent="0.25">
      <c r="A751" s="341"/>
      <c r="B751" s="340"/>
      <c r="C751" s="368"/>
      <c r="D751" s="393"/>
      <c r="E751" s="403"/>
      <c r="F751" s="7" t="s">
        <v>420</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8">
        <v>185736.86</v>
      </c>
      <c r="AZ751" s="192"/>
      <c r="BA751" s="202"/>
      <c r="BB751" s="211"/>
      <c r="BC751" s="202"/>
    </row>
    <row r="752" spans="1:55" x14ac:dyDescent="0.25">
      <c r="A752" s="69"/>
      <c r="B752" s="23" t="s">
        <v>1655</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94">
        <f>SUM(AY743:AY751)</f>
        <v>1495339.1199999996</v>
      </c>
      <c r="AZ752" s="193">
        <f>AY752/E743</f>
        <v>0.99999987293853698</v>
      </c>
      <c r="BA752" s="202"/>
      <c r="BB752" s="211"/>
      <c r="BC752" s="202"/>
    </row>
    <row r="753" spans="1:55" ht="15" customHeight="1" x14ac:dyDescent="0.25">
      <c r="A753" s="336">
        <v>86</v>
      </c>
      <c r="B753" s="345" t="s">
        <v>425</v>
      </c>
      <c r="C753" s="352" t="s">
        <v>410</v>
      </c>
      <c r="D753" s="372" t="s">
        <v>886</v>
      </c>
      <c r="E753" s="406">
        <v>1869727.31</v>
      </c>
      <c r="F753" s="96" t="s">
        <v>421</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v>225781</v>
      </c>
      <c r="AZ753" s="192"/>
      <c r="BA753" s="202"/>
      <c r="BB753" s="211"/>
      <c r="BC753" s="202" t="s">
        <v>1320</v>
      </c>
    </row>
    <row r="754" spans="1:55" x14ac:dyDescent="0.25">
      <c r="A754" s="337"/>
      <c r="B754" s="346"/>
      <c r="C754" s="353"/>
      <c r="D754" s="381"/>
      <c r="E754" s="407"/>
      <c r="F754" s="96" t="s">
        <v>422</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v>105836</v>
      </c>
      <c r="AZ754" s="192"/>
      <c r="BA754" s="202">
        <v>2</v>
      </c>
      <c r="BB754" s="211">
        <v>105943</v>
      </c>
      <c r="BC754" s="202"/>
    </row>
    <row r="755" spans="1:55" x14ac:dyDescent="0.25">
      <c r="A755" s="337"/>
      <c r="B755" s="346"/>
      <c r="C755" s="353"/>
      <c r="D755" s="381"/>
      <c r="E755" s="407"/>
      <c r="F755" s="96" t="s">
        <v>423</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v>28223</v>
      </c>
      <c r="AZ755" s="192" t="s">
        <v>802</v>
      </c>
      <c r="BA755" s="202">
        <v>1</v>
      </c>
      <c r="BB755" s="211">
        <v>23792.7</v>
      </c>
      <c r="BC755" s="202"/>
    </row>
    <row r="756" spans="1:55" x14ac:dyDescent="0.25">
      <c r="A756" s="337"/>
      <c r="B756" s="346"/>
      <c r="C756" s="353"/>
      <c r="D756" s="381"/>
      <c r="E756" s="407"/>
      <c r="F756" s="96" t="s">
        <v>424</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v>169335</v>
      </c>
      <c r="AZ756" s="192"/>
      <c r="BA756" s="202">
        <v>4</v>
      </c>
      <c r="BB756" s="211">
        <v>160000</v>
      </c>
      <c r="BC756" s="202"/>
    </row>
    <row r="757" spans="1:55" x14ac:dyDescent="0.25">
      <c r="A757" s="337"/>
      <c r="B757" s="346"/>
      <c r="C757" s="353"/>
      <c r="D757" s="381"/>
      <c r="E757" s="407"/>
      <c r="F757" s="96" t="s">
        <v>426</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v>352786</v>
      </c>
      <c r="AZ757" s="192"/>
      <c r="BA757" s="202">
        <v>5</v>
      </c>
      <c r="BB757" s="211">
        <v>642023</v>
      </c>
      <c r="BC757" s="202"/>
    </row>
    <row r="758" spans="1:55" x14ac:dyDescent="0.25">
      <c r="A758" s="337"/>
      <c r="B758" s="346"/>
      <c r="C758" s="353"/>
      <c r="D758" s="381"/>
      <c r="E758" s="407"/>
      <c r="F758" s="96" t="s">
        <v>412</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v>239894</v>
      </c>
      <c r="AZ758" s="192"/>
      <c r="BA758" s="202">
        <v>3</v>
      </c>
      <c r="BB758" s="211">
        <v>210000</v>
      </c>
      <c r="BC758" s="202"/>
    </row>
    <row r="759" spans="1:55" x14ac:dyDescent="0.25">
      <c r="A759" s="337"/>
      <c r="B759" s="346"/>
      <c r="C759" s="353"/>
      <c r="D759" s="381"/>
      <c r="E759" s="407"/>
      <c r="F759" s="96" t="s">
        <v>417</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v>70522</v>
      </c>
      <c r="AZ759" s="192"/>
      <c r="BA759" s="202"/>
      <c r="BB759" s="211"/>
      <c r="BC759" s="202"/>
    </row>
    <row r="760" spans="1:55" x14ac:dyDescent="0.25">
      <c r="A760" s="337"/>
      <c r="B760" s="346"/>
      <c r="C760" s="353"/>
      <c r="D760" s="381"/>
      <c r="E760" s="407"/>
      <c r="F760" s="96" t="s">
        <v>413</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v>381010</v>
      </c>
      <c r="AZ760" s="192"/>
      <c r="BA760" s="202">
        <v>12</v>
      </c>
      <c r="BB760" s="211">
        <v>630176</v>
      </c>
      <c r="BC760" s="202"/>
    </row>
    <row r="761" spans="1:55" x14ac:dyDescent="0.25">
      <c r="A761" s="341"/>
      <c r="B761" s="347"/>
      <c r="C761" s="354"/>
      <c r="D761" s="393"/>
      <c r="E761" s="408"/>
      <c r="F761" s="96" t="s">
        <v>414</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v>296340</v>
      </c>
      <c r="AZ761" s="192"/>
      <c r="BA761" s="202">
        <v>6</v>
      </c>
      <c r="BB761" s="211">
        <v>315598</v>
      </c>
      <c r="BC761" s="202"/>
    </row>
    <row r="762" spans="1:55" x14ac:dyDescent="0.25">
      <c r="A762" s="69"/>
      <c r="B762" s="23" t="s">
        <v>1655</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94">
        <f>SUM(AY753:AY761)</f>
        <v>1869727</v>
      </c>
      <c r="AZ762" s="193">
        <f>AY762/E753</f>
        <v>0.99999983420042138</v>
      </c>
      <c r="BA762" s="202"/>
      <c r="BB762" s="211"/>
      <c r="BC762" s="202"/>
    </row>
    <row r="763" spans="1:55" ht="15" customHeight="1" x14ac:dyDescent="0.25">
      <c r="A763" s="336">
        <v>87</v>
      </c>
      <c r="B763" s="345" t="s">
        <v>429</v>
      </c>
      <c r="C763" s="352" t="s">
        <v>430</v>
      </c>
      <c r="D763" s="372" t="s">
        <v>887</v>
      </c>
      <c r="E763" s="442">
        <v>1069076.31</v>
      </c>
      <c r="F763" s="7" t="s">
        <v>412</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8">
        <v>205580.6</v>
      </c>
      <c r="AZ763" s="192"/>
      <c r="BA763" s="202">
        <v>3</v>
      </c>
      <c r="BB763" s="211">
        <v>205580</v>
      </c>
      <c r="BC763" s="202" t="s">
        <v>9</v>
      </c>
    </row>
    <row r="764" spans="1:55" x14ac:dyDescent="0.25">
      <c r="A764" s="337"/>
      <c r="B764" s="346"/>
      <c r="C764" s="353"/>
      <c r="D764" s="381"/>
      <c r="E764" s="443"/>
      <c r="F764" s="7" t="s">
        <v>413</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8">
        <v>102790.31</v>
      </c>
      <c r="AZ764" s="192"/>
      <c r="BA764" s="202">
        <v>1</v>
      </c>
      <c r="BB764" s="211">
        <v>75000</v>
      </c>
      <c r="BC764" s="202" t="s">
        <v>1364</v>
      </c>
    </row>
    <row r="765" spans="1:55" x14ac:dyDescent="0.25">
      <c r="A765" s="337"/>
      <c r="B765" s="346"/>
      <c r="C765" s="353"/>
      <c r="D765" s="381"/>
      <c r="E765" s="443"/>
      <c r="F765" s="7" t="s">
        <v>414</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8">
        <v>71953.210000000006</v>
      </c>
      <c r="AZ765" s="192"/>
      <c r="BA765" s="202"/>
      <c r="BB765" s="211"/>
      <c r="BC765" s="202" t="s">
        <v>1365</v>
      </c>
    </row>
    <row r="766" spans="1:55" x14ac:dyDescent="0.25">
      <c r="A766" s="337"/>
      <c r="B766" s="346"/>
      <c r="C766" s="353"/>
      <c r="D766" s="381"/>
      <c r="E766" s="443"/>
      <c r="F766" s="7" t="s">
        <v>432</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8">
        <v>205594.55</v>
      </c>
      <c r="AZ766" s="192"/>
      <c r="BA766" s="202">
        <v>1</v>
      </c>
      <c r="BB766" s="211">
        <v>40000</v>
      </c>
      <c r="BC766" s="202" t="s">
        <v>1366</v>
      </c>
    </row>
    <row r="767" spans="1:55" x14ac:dyDescent="0.25">
      <c r="A767" s="337"/>
      <c r="B767" s="346"/>
      <c r="C767" s="353"/>
      <c r="D767" s="381"/>
      <c r="E767" s="443"/>
      <c r="F767" s="7" t="s">
        <v>427</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8">
        <v>164475.64000000001</v>
      </c>
      <c r="AZ767" s="192"/>
      <c r="BA767" s="202">
        <v>1</v>
      </c>
      <c r="BB767" s="211">
        <v>40000</v>
      </c>
      <c r="BC767" s="202" t="s">
        <v>10</v>
      </c>
    </row>
    <row r="768" spans="1:55" x14ac:dyDescent="0.25">
      <c r="A768" s="337"/>
      <c r="B768" s="346"/>
      <c r="C768" s="353"/>
      <c r="D768" s="381"/>
      <c r="E768" s="443"/>
      <c r="F768" s="7" t="s">
        <v>411</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8">
        <v>30845.84</v>
      </c>
      <c r="AZ768" s="192"/>
      <c r="BA768" s="202"/>
      <c r="BB768" s="211"/>
      <c r="BC768" s="202" t="s">
        <v>1367</v>
      </c>
    </row>
    <row r="769" spans="1:55" x14ac:dyDescent="0.25">
      <c r="A769" s="337"/>
      <c r="B769" s="346"/>
      <c r="C769" s="353"/>
      <c r="D769" s="381"/>
      <c r="E769" s="443"/>
      <c r="F769" s="7" t="s">
        <v>431</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8">
        <v>82255.56</v>
      </c>
      <c r="AZ769" s="192"/>
      <c r="BA769" s="202"/>
      <c r="BB769" s="211"/>
      <c r="BC769" s="202" t="s">
        <v>10</v>
      </c>
    </row>
    <row r="770" spans="1:55" x14ac:dyDescent="0.25">
      <c r="A770" s="341"/>
      <c r="B770" s="347"/>
      <c r="C770" s="354"/>
      <c r="D770" s="393"/>
      <c r="E770" s="444"/>
      <c r="F770" s="7" t="s">
        <v>428</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8">
        <v>205580.6</v>
      </c>
      <c r="AZ770" s="192"/>
      <c r="BA770" s="202">
        <v>1</v>
      </c>
      <c r="BB770" s="211">
        <v>70000</v>
      </c>
      <c r="BC770" s="202" t="s">
        <v>10</v>
      </c>
    </row>
    <row r="771" spans="1:55" x14ac:dyDescent="0.25">
      <c r="A771" s="69"/>
      <c r="B771" s="23" t="s">
        <v>1655</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94">
        <f>SUM(AY763:AY770)</f>
        <v>1069076.31</v>
      </c>
      <c r="AZ771" s="193">
        <f>AY771/E763</f>
        <v>1</v>
      </c>
      <c r="BA771" s="202"/>
      <c r="BB771" s="211"/>
      <c r="BC771" s="202"/>
    </row>
    <row r="772" spans="1:55" x14ac:dyDescent="0.25">
      <c r="A772" s="336">
        <v>88</v>
      </c>
      <c r="B772" s="345" t="s">
        <v>433</v>
      </c>
      <c r="C772" s="352" t="s">
        <v>430</v>
      </c>
      <c r="D772" s="372" t="s">
        <v>888</v>
      </c>
      <c r="E772" s="406">
        <v>1653048.25</v>
      </c>
      <c r="F772" s="7" t="s">
        <v>181</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8">
        <v>487048.25</v>
      </c>
      <c r="AZ772" s="192"/>
      <c r="BA772" s="202">
        <v>6</v>
      </c>
      <c r="BB772" s="211">
        <v>555586</v>
      </c>
      <c r="BC772" s="202" t="s">
        <v>1505</v>
      </c>
    </row>
    <row r="773" spans="1:55" x14ac:dyDescent="0.25">
      <c r="A773" s="337"/>
      <c r="B773" s="346"/>
      <c r="C773" s="353"/>
      <c r="D773" s="381"/>
      <c r="E773" s="407"/>
      <c r="F773" s="7" t="s">
        <v>153</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8">
        <v>700000</v>
      </c>
      <c r="AZ773" s="192"/>
      <c r="BA773" s="202">
        <v>15</v>
      </c>
      <c r="BB773" s="211">
        <v>794513</v>
      </c>
      <c r="BC773" s="202"/>
    </row>
    <row r="774" spans="1:55" x14ac:dyDescent="0.25">
      <c r="A774" s="337"/>
      <c r="B774" s="346"/>
      <c r="C774" s="353"/>
      <c r="D774" s="381"/>
      <c r="E774" s="407"/>
      <c r="F774" s="7" t="s">
        <v>154</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8">
        <v>80000</v>
      </c>
      <c r="AZ774" s="192"/>
      <c r="BA774" s="202">
        <v>3</v>
      </c>
      <c r="BB774" s="211">
        <v>113950</v>
      </c>
      <c r="BC774" s="202" t="s">
        <v>1506</v>
      </c>
    </row>
    <row r="775" spans="1:55" x14ac:dyDescent="0.25">
      <c r="A775" s="337"/>
      <c r="B775" s="346"/>
      <c r="C775" s="353"/>
      <c r="D775" s="381"/>
      <c r="E775" s="407"/>
      <c r="F775" s="7" t="s">
        <v>182</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8">
        <v>240000</v>
      </c>
      <c r="AZ775" s="192"/>
      <c r="BA775" s="202">
        <v>7</v>
      </c>
      <c r="BB775" s="211">
        <v>300000</v>
      </c>
      <c r="BC775" s="202" t="s">
        <v>1404</v>
      </c>
    </row>
    <row r="776" spans="1:55" x14ac:dyDescent="0.25">
      <c r="A776" s="337"/>
      <c r="B776" s="346"/>
      <c r="C776" s="353"/>
      <c r="D776" s="381"/>
      <c r="E776" s="407"/>
      <c r="F776" s="7" t="s">
        <v>434</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8">
        <v>100000</v>
      </c>
      <c r="AZ776" s="192"/>
      <c r="BA776" s="202">
        <v>1</v>
      </c>
      <c r="BB776" s="211">
        <v>99999</v>
      </c>
      <c r="BC776" s="202" t="s">
        <v>1507</v>
      </c>
    </row>
    <row r="777" spans="1:55" x14ac:dyDescent="0.25">
      <c r="A777" s="337"/>
      <c r="B777" s="346"/>
      <c r="C777" s="353"/>
      <c r="D777" s="381"/>
      <c r="E777" s="407"/>
      <c r="F777" s="7" t="s">
        <v>177</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8">
        <v>30000</v>
      </c>
      <c r="AZ777" s="192"/>
      <c r="BA777" s="202"/>
      <c r="BB777" s="211"/>
      <c r="BC777" s="202"/>
    </row>
    <row r="778" spans="1:55" x14ac:dyDescent="0.25">
      <c r="A778" s="341"/>
      <c r="B778" s="347"/>
      <c r="C778" s="354"/>
      <c r="D778" s="393"/>
      <c r="E778" s="408"/>
      <c r="F778" s="7" t="s">
        <v>309</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8">
        <v>6000</v>
      </c>
      <c r="AZ778" s="192"/>
      <c r="BA778" s="202"/>
      <c r="BB778" s="211"/>
      <c r="BC778" s="202"/>
    </row>
    <row r="779" spans="1:55" x14ac:dyDescent="0.25">
      <c r="A779" s="235"/>
      <c r="B779" s="236"/>
      <c r="C779" s="17"/>
      <c r="D779" s="280"/>
      <c r="E779" s="281"/>
      <c r="F779" s="77" t="s">
        <v>207</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8">
        <v>10000</v>
      </c>
      <c r="AZ779" s="192"/>
      <c r="BA779" s="202"/>
      <c r="BB779" s="211"/>
      <c r="BC779" s="202"/>
    </row>
    <row r="780" spans="1:55" x14ac:dyDescent="0.25">
      <c r="A780" s="67"/>
      <c r="B780" s="54" t="s">
        <v>1655</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94">
        <f>SUM(AY772:AY779)</f>
        <v>1653048.25</v>
      </c>
      <c r="AZ780" s="193">
        <f>AY780/E772</f>
        <v>1</v>
      </c>
      <c r="BA780" s="202"/>
      <c r="BB780" s="211"/>
      <c r="BC780" s="202"/>
    </row>
    <row r="781" spans="1:55" x14ac:dyDescent="0.25">
      <c r="A781" s="336">
        <v>89</v>
      </c>
      <c r="B781" s="345" t="s">
        <v>435</v>
      </c>
      <c r="C781" s="352" t="s">
        <v>436</v>
      </c>
      <c r="D781" s="369" t="s">
        <v>890</v>
      </c>
      <c r="E781" s="417">
        <v>2006313.6940000001</v>
      </c>
      <c r="F781" s="144" t="s">
        <v>1785</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145">
        <v>620000</v>
      </c>
      <c r="AZ781" s="192"/>
      <c r="BA781" s="202">
        <v>4</v>
      </c>
      <c r="BB781" s="211">
        <v>435746</v>
      </c>
      <c r="BC781" s="202"/>
    </row>
    <row r="782" spans="1:55" x14ac:dyDescent="0.25">
      <c r="A782" s="337"/>
      <c r="B782" s="346"/>
      <c r="C782" s="353"/>
      <c r="D782" s="365"/>
      <c r="E782" s="418"/>
      <c r="F782" s="144" t="s">
        <v>319</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145">
        <v>600000</v>
      </c>
      <c r="AZ782" s="192"/>
      <c r="BA782" s="202">
        <v>8</v>
      </c>
      <c r="BB782" s="211">
        <v>549862.48</v>
      </c>
      <c r="BC782" s="202"/>
    </row>
    <row r="783" spans="1:55" x14ac:dyDescent="0.25">
      <c r="A783" s="337"/>
      <c r="B783" s="346"/>
      <c r="C783" s="353"/>
      <c r="D783" s="365"/>
      <c r="E783" s="418"/>
      <c r="F783" s="144" t="s">
        <v>434</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145">
        <v>332849.77</v>
      </c>
      <c r="AZ783" s="192"/>
      <c r="BA783" s="202">
        <v>1</v>
      </c>
      <c r="BB783" s="211">
        <v>171361.04</v>
      </c>
      <c r="BC783" s="202" t="s">
        <v>1535</v>
      </c>
    </row>
    <row r="784" spans="1:55" x14ac:dyDescent="0.25">
      <c r="A784" s="337"/>
      <c r="B784" s="346"/>
      <c r="C784" s="353"/>
      <c r="D784" s="365"/>
      <c r="E784" s="418"/>
      <c r="F784" s="144" t="s">
        <v>132</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145">
        <v>195720.21</v>
      </c>
      <c r="AZ784" s="192"/>
      <c r="BA784" s="202">
        <v>1</v>
      </c>
      <c r="BB784" s="211">
        <v>195649.61</v>
      </c>
      <c r="BC784" s="202" t="s">
        <v>1535</v>
      </c>
    </row>
    <row r="785" spans="1:55" x14ac:dyDescent="0.25">
      <c r="A785" s="337"/>
      <c r="B785" s="346"/>
      <c r="C785" s="353"/>
      <c r="D785" s="365"/>
      <c r="E785" s="418"/>
      <c r="F785" s="144" t="s">
        <v>151</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145">
        <v>100000</v>
      </c>
      <c r="AZ785" s="192"/>
      <c r="BA785" s="202">
        <v>1</v>
      </c>
      <c r="BB785" s="211">
        <v>40336</v>
      </c>
      <c r="BC785" s="202"/>
    </row>
    <row r="786" spans="1:55" x14ac:dyDescent="0.25">
      <c r="A786" s="337"/>
      <c r="B786" s="346"/>
      <c r="C786" s="353"/>
      <c r="D786" s="365"/>
      <c r="E786" s="418"/>
      <c r="F786" s="144" t="s">
        <v>889</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145">
        <v>75000</v>
      </c>
      <c r="AZ786" s="192"/>
      <c r="BA786" s="202"/>
      <c r="BB786" s="211"/>
      <c r="BC786" s="202"/>
    </row>
    <row r="787" spans="1:55" x14ac:dyDescent="0.25">
      <c r="A787" s="341"/>
      <c r="B787" s="347"/>
      <c r="C787" s="354"/>
      <c r="D787" s="365"/>
      <c r="E787" s="419"/>
      <c r="F787" s="144" t="s">
        <v>357</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145">
        <v>82743.710000000006</v>
      </c>
      <c r="AZ787" s="192"/>
      <c r="BA787" s="202"/>
      <c r="BB787" s="211"/>
      <c r="BC787" s="202"/>
    </row>
    <row r="788" spans="1:55" x14ac:dyDescent="0.25">
      <c r="A788" s="68"/>
      <c r="B788" s="21" t="s">
        <v>1655</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94">
        <f>SUM(AY781:AY787)</f>
        <v>2006313.69</v>
      </c>
      <c r="AZ788" s="193">
        <f>AY788/E781</f>
        <v>0.99999999800629369</v>
      </c>
      <c r="BA788" s="202"/>
      <c r="BB788" s="211"/>
      <c r="BC788" s="202"/>
    </row>
    <row r="789" spans="1:55" x14ac:dyDescent="0.25">
      <c r="A789" s="336">
        <v>90</v>
      </c>
      <c r="B789" s="345" t="s">
        <v>437</v>
      </c>
      <c r="C789" s="352" t="s">
        <v>410</v>
      </c>
      <c r="D789" s="370" t="s">
        <v>891</v>
      </c>
      <c r="E789" s="442">
        <v>1908010.67</v>
      </c>
      <c r="F789" s="8" t="s">
        <v>218</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8">
        <v>934926</v>
      </c>
      <c r="AZ789" s="192"/>
      <c r="BA789" s="202">
        <v>13</v>
      </c>
      <c r="BB789" s="211">
        <v>824086</v>
      </c>
      <c r="BC789" s="202" t="s">
        <v>1597</v>
      </c>
    </row>
    <row r="790" spans="1:55" x14ac:dyDescent="0.25">
      <c r="A790" s="337"/>
      <c r="B790" s="346"/>
      <c r="C790" s="353"/>
      <c r="D790" s="371"/>
      <c r="E790" s="443"/>
      <c r="F790" s="8" t="s">
        <v>216</v>
      </c>
      <c r="G790" s="96"/>
      <c r="H790" s="96"/>
      <c r="I790" s="96"/>
      <c r="J790" s="96"/>
      <c r="K790" s="96">
        <v>421765</v>
      </c>
      <c r="L790" s="96"/>
      <c r="M790" s="96" t="s">
        <v>1219</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8">
        <v>421765.32</v>
      </c>
      <c r="AZ790" s="192"/>
      <c r="BA790" s="202">
        <v>3</v>
      </c>
      <c r="BB790" s="211">
        <v>538420</v>
      </c>
      <c r="BC790" s="202"/>
    </row>
    <row r="791" spans="1:55" x14ac:dyDescent="0.25">
      <c r="A791" s="337"/>
      <c r="B791" s="346"/>
      <c r="C791" s="353"/>
      <c r="D791" s="371"/>
      <c r="E791" s="443"/>
      <c r="F791" s="8" t="s">
        <v>271</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8">
        <v>265967.40999999997</v>
      </c>
      <c r="AZ791" s="192"/>
      <c r="BA791" s="202">
        <v>2</v>
      </c>
      <c r="BB791" s="211">
        <v>218193</v>
      </c>
      <c r="BC791" s="202"/>
    </row>
    <row r="792" spans="1:55" x14ac:dyDescent="0.25">
      <c r="A792" s="337"/>
      <c r="B792" s="346"/>
      <c r="C792" s="353"/>
      <c r="D792" s="371"/>
      <c r="E792" s="443"/>
      <c r="F792" s="8" t="s">
        <v>213</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8">
        <v>240000</v>
      </c>
      <c r="AZ792" s="192"/>
      <c r="BA792" s="202">
        <v>7</v>
      </c>
      <c r="BB792" s="211">
        <v>280000</v>
      </c>
      <c r="BC792" s="202"/>
    </row>
    <row r="793" spans="1:55" x14ac:dyDescent="0.25">
      <c r="A793" s="337"/>
      <c r="B793" s="346"/>
      <c r="C793" s="353"/>
      <c r="D793" s="371"/>
      <c r="E793" s="443"/>
      <c r="F793" s="8" t="s">
        <v>215</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8">
        <v>30000</v>
      </c>
      <c r="AZ793" s="192"/>
      <c r="BA793" s="202">
        <v>1</v>
      </c>
      <c r="BB793" s="211">
        <v>28210</v>
      </c>
      <c r="BC793" s="202"/>
    </row>
    <row r="794" spans="1:55" x14ac:dyDescent="0.25">
      <c r="A794" s="337"/>
      <c r="B794" s="346"/>
      <c r="C794" s="353"/>
      <c r="D794" s="371"/>
      <c r="E794" s="443"/>
      <c r="F794" s="8" t="s">
        <v>231</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8">
        <v>5000</v>
      </c>
      <c r="AZ794" s="192"/>
      <c r="BA794" s="202">
        <v>1</v>
      </c>
      <c r="BB794" s="211">
        <v>5000</v>
      </c>
      <c r="BC794" s="202"/>
    </row>
    <row r="795" spans="1:55" x14ac:dyDescent="0.25">
      <c r="A795" s="341"/>
      <c r="B795" s="347"/>
      <c r="C795" s="354"/>
      <c r="D795" s="385"/>
      <c r="E795" s="444"/>
      <c r="F795" s="8" t="s">
        <v>217</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8">
        <v>10351.94</v>
      </c>
      <c r="AZ795" s="192"/>
      <c r="BA795" s="202"/>
      <c r="BB795" s="211"/>
      <c r="BC795" s="202" t="s">
        <v>11</v>
      </c>
    </row>
    <row r="796" spans="1:55" x14ac:dyDescent="0.25">
      <c r="A796" s="69"/>
      <c r="B796" s="23" t="s">
        <v>1655</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94">
        <f>SUM(AY789:AY795)</f>
        <v>1908010.67</v>
      </c>
      <c r="AZ796" s="193">
        <f>AY796/E789</f>
        <v>1</v>
      </c>
      <c r="BA796" s="202"/>
      <c r="BB796" s="211"/>
      <c r="BC796" s="202"/>
    </row>
    <row r="797" spans="1:55" ht="15" customHeight="1" x14ac:dyDescent="0.25">
      <c r="A797" s="377">
        <v>91</v>
      </c>
      <c r="B797" s="358" t="s">
        <v>438</v>
      </c>
      <c r="C797" s="365" t="s">
        <v>436</v>
      </c>
      <c r="D797" s="369" t="s">
        <v>892</v>
      </c>
      <c r="E797" s="421">
        <v>1672638.49</v>
      </c>
      <c r="F797" s="7" t="s">
        <v>218</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8">
        <v>719562</v>
      </c>
      <c r="AZ797" s="192"/>
      <c r="BA797" s="202">
        <v>10</v>
      </c>
      <c r="BB797" s="211">
        <v>720706</v>
      </c>
      <c r="BC797" s="202" t="s">
        <v>1368</v>
      </c>
    </row>
    <row r="798" spans="1:55" x14ac:dyDescent="0.25">
      <c r="A798" s="377"/>
      <c r="B798" s="358"/>
      <c r="C798" s="365"/>
      <c r="D798" s="369"/>
      <c r="E798" s="421"/>
      <c r="F798" s="7" t="s">
        <v>216</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8">
        <v>356575.52</v>
      </c>
      <c r="AZ798" s="192"/>
      <c r="BA798" s="202">
        <v>3</v>
      </c>
      <c r="BB798" s="211">
        <v>443498</v>
      </c>
      <c r="BC798" s="202" t="s">
        <v>12</v>
      </c>
    </row>
    <row r="799" spans="1:55" x14ac:dyDescent="0.25">
      <c r="A799" s="377"/>
      <c r="B799" s="358"/>
      <c r="C799" s="365"/>
      <c r="D799" s="369"/>
      <c r="E799" s="421"/>
      <c r="F799" s="7" t="s">
        <v>271</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8">
        <v>305878.86</v>
      </c>
      <c r="AZ799" s="192"/>
      <c r="BA799" s="202">
        <v>6</v>
      </c>
      <c r="BB799" s="211">
        <v>363030</v>
      </c>
      <c r="BC799" s="202" t="s">
        <v>52</v>
      </c>
    </row>
    <row r="800" spans="1:55" x14ac:dyDescent="0.25">
      <c r="A800" s="377"/>
      <c r="B800" s="358"/>
      <c r="C800" s="365"/>
      <c r="D800" s="369"/>
      <c r="E800" s="421"/>
      <c r="F800" s="7" t="s">
        <v>213</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8">
        <v>180000</v>
      </c>
      <c r="AZ800" s="192"/>
      <c r="BA800" s="202">
        <v>3</v>
      </c>
      <c r="BB800" s="211">
        <v>75000</v>
      </c>
      <c r="BC800" s="202" t="s">
        <v>13</v>
      </c>
    </row>
    <row r="801" spans="1:55" x14ac:dyDescent="0.25">
      <c r="A801" s="377"/>
      <c r="B801" s="358"/>
      <c r="C801" s="365"/>
      <c r="D801" s="369"/>
      <c r="E801" s="421"/>
      <c r="F801" s="7" t="s">
        <v>215</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8">
        <v>50000</v>
      </c>
      <c r="AZ801" s="192"/>
      <c r="BA801" s="202">
        <v>1</v>
      </c>
      <c r="BB801" s="211">
        <v>50000</v>
      </c>
      <c r="BC801" s="202" t="s">
        <v>1598</v>
      </c>
    </row>
    <row r="802" spans="1:55" ht="14.25" customHeight="1" x14ac:dyDescent="0.25">
      <c r="A802" s="377"/>
      <c r="B802" s="358"/>
      <c r="C802" s="365"/>
      <c r="D802" s="369"/>
      <c r="E802" s="421"/>
      <c r="F802" s="7" t="s">
        <v>231</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8">
        <v>50000</v>
      </c>
      <c r="AZ802" s="192"/>
      <c r="BA802" s="202">
        <v>1</v>
      </c>
      <c r="BB802" s="211">
        <v>50000</v>
      </c>
      <c r="BC802" s="202" t="s">
        <v>1599</v>
      </c>
    </row>
    <row r="803" spans="1:55" ht="14.25" customHeight="1" x14ac:dyDescent="0.25">
      <c r="A803" s="377"/>
      <c r="B803" s="358"/>
      <c r="C803" s="365"/>
      <c r="D803" s="369"/>
      <c r="E803" s="421"/>
      <c r="F803" s="77" t="s">
        <v>217</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8">
        <v>10622.11</v>
      </c>
      <c r="AZ803" s="192"/>
      <c r="BA803" s="202"/>
      <c r="BB803" s="211"/>
      <c r="BC803" s="202"/>
    </row>
    <row r="804" spans="1:55" x14ac:dyDescent="0.25">
      <c r="A804" s="69"/>
      <c r="B804" s="23" t="s">
        <v>1655</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94">
        <f>SUM(AY797:AY803)</f>
        <v>1672638.49</v>
      </c>
      <c r="AZ804" s="193">
        <f>AY804/E797</f>
        <v>1</v>
      </c>
      <c r="BA804" s="202"/>
      <c r="BB804" s="211"/>
      <c r="BC804" s="202"/>
    </row>
    <row r="805" spans="1:55" x14ac:dyDescent="0.25">
      <c r="A805" s="336">
        <v>92</v>
      </c>
      <c r="B805" s="362" t="s">
        <v>439</v>
      </c>
      <c r="C805" s="352" t="s">
        <v>440</v>
      </c>
      <c r="D805" s="370" t="s">
        <v>1031</v>
      </c>
      <c r="E805" s="406">
        <v>1565409.03</v>
      </c>
      <c r="F805" s="7" t="s">
        <v>207</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8">
        <v>232081</v>
      </c>
      <c r="AZ805" s="192"/>
      <c r="BA805" s="202">
        <v>2</v>
      </c>
      <c r="BB805" s="211">
        <v>152298.6</v>
      </c>
      <c r="BC805" s="202" t="s">
        <v>983</v>
      </c>
    </row>
    <row r="806" spans="1:55" x14ac:dyDescent="0.25">
      <c r="A806" s="337"/>
      <c r="B806" s="363"/>
      <c r="C806" s="353"/>
      <c r="D806" s="371"/>
      <c r="E806" s="407"/>
      <c r="F806" s="7" t="s">
        <v>124</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8">
        <v>123772</v>
      </c>
      <c r="AZ806" s="192"/>
      <c r="BA806" s="202">
        <v>0</v>
      </c>
      <c r="BB806" s="211">
        <v>0</v>
      </c>
      <c r="BC806" s="202" t="s">
        <v>14</v>
      </c>
    </row>
    <row r="807" spans="1:55" x14ac:dyDescent="0.25">
      <c r="A807" s="337"/>
      <c r="B807" s="363"/>
      <c r="C807" s="353"/>
      <c r="D807" s="371"/>
      <c r="E807" s="407"/>
      <c r="F807" s="7" t="s">
        <v>125</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8">
        <v>247580</v>
      </c>
      <c r="AZ807" s="192"/>
      <c r="BA807" s="202">
        <v>1</v>
      </c>
      <c r="BB807" s="211">
        <v>104118.34</v>
      </c>
      <c r="BC807" s="202" t="s">
        <v>984</v>
      </c>
    </row>
    <row r="808" spans="1:55" x14ac:dyDescent="0.25">
      <c r="A808" s="337"/>
      <c r="B808" s="363"/>
      <c r="C808" s="353"/>
      <c r="D808" s="371"/>
      <c r="E808" s="407"/>
      <c r="F808" s="7" t="s">
        <v>148</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8">
        <v>154721</v>
      </c>
      <c r="AZ808" s="192"/>
      <c r="BA808" s="202">
        <v>1</v>
      </c>
      <c r="BB808" s="211">
        <v>50000</v>
      </c>
      <c r="BC808" s="202" t="s">
        <v>15</v>
      </c>
    </row>
    <row r="809" spans="1:55" x14ac:dyDescent="0.25">
      <c r="A809" s="337"/>
      <c r="B809" s="363"/>
      <c r="C809" s="353"/>
      <c r="D809" s="371"/>
      <c r="E809" s="407"/>
      <c r="F809" s="7" t="s">
        <v>126</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8">
        <v>683487</v>
      </c>
      <c r="AZ809" s="192"/>
      <c r="BA809" s="202">
        <v>6</v>
      </c>
      <c r="BB809" s="211">
        <v>491727</v>
      </c>
      <c r="BC809" s="202" t="s">
        <v>16</v>
      </c>
    </row>
    <row r="810" spans="1:55" x14ac:dyDescent="0.25">
      <c r="A810" s="341"/>
      <c r="B810" s="364"/>
      <c r="C810" s="354"/>
      <c r="D810" s="385"/>
      <c r="E810" s="408"/>
      <c r="F810" s="7" t="s">
        <v>176</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8">
        <v>123768</v>
      </c>
      <c r="AZ810" s="192"/>
      <c r="BA810" s="202"/>
      <c r="BB810" s="211"/>
      <c r="BC810" s="202" t="s">
        <v>14</v>
      </c>
    </row>
    <row r="811" spans="1:55" x14ac:dyDescent="0.25">
      <c r="A811" s="69"/>
      <c r="B811" s="23" t="s">
        <v>1655</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94">
        <f>SUM(AY805:AY810)</f>
        <v>1565409</v>
      </c>
      <c r="AZ811" s="193">
        <f>AY811/E805</f>
        <v>0.99999998083567976</v>
      </c>
      <c r="BA811" s="202"/>
      <c r="BB811" s="211"/>
      <c r="BC811" s="202"/>
    </row>
    <row r="812" spans="1:55" x14ac:dyDescent="0.25">
      <c r="A812" s="336">
        <v>93</v>
      </c>
      <c r="B812" s="362" t="s">
        <v>442</v>
      </c>
      <c r="C812" s="352" t="s">
        <v>443</v>
      </c>
      <c r="D812" s="370" t="s">
        <v>1032</v>
      </c>
      <c r="E812" s="180"/>
      <c r="F812" s="7" t="s">
        <v>441</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8">
        <v>760000</v>
      </c>
      <c r="AZ812" s="192"/>
      <c r="BA812" s="202">
        <v>20</v>
      </c>
      <c r="BB812" s="211">
        <v>800000</v>
      </c>
      <c r="BC812" s="202"/>
    </row>
    <row r="813" spans="1:55" x14ac:dyDescent="0.25">
      <c r="A813" s="337"/>
      <c r="B813" s="363"/>
      <c r="C813" s="353"/>
      <c r="D813" s="371"/>
      <c r="E813" s="139"/>
      <c r="F813" s="7" t="s">
        <v>215</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8">
        <v>700000</v>
      </c>
      <c r="AZ813" s="192"/>
      <c r="BA813" s="202"/>
      <c r="BB813" s="211"/>
      <c r="BC813" s="202"/>
    </row>
    <row r="814" spans="1:55" x14ac:dyDescent="0.25">
      <c r="A814" s="337"/>
      <c r="B814" s="363"/>
      <c r="C814" s="353"/>
      <c r="D814" s="371"/>
      <c r="E814" s="142">
        <v>2260000</v>
      </c>
      <c r="F814" s="7" t="s">
        <v>1730</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8">
        <v>500000</v>
      </c>
      <c r="AZ814" s="192"/>
      <c r="BA814" s="202"/>
      <c r="BB814" s="211"/>
      <c r="BC814" s="202"/>
    </row>
    <row r="815" spans="1:55" x14ac:dyDescent="0.25">
      <c r="A815" s="337"/>
      <c r="B815" s="363"/>
      <c r="C815" s="353"/>
      <c r="D815" s="371"/>
      <c r="E815" s="139"/>
      <c r="F815" s="7" t="s">
        <v>1731</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8">
        <v>15000</v>
      </c>
      <c r="AZ815" s="192"/>
      <c r="BA815" s="202"/>
      <c r="BB815" s="211"/>
      <c r="BC815" s="202"/>
    </row>
    <row r="816" spans="1:55" x14ac:dyDescent="0.25">
      <c r="A816" s="337"/>
      <c r="B816" s="363"/>
      <c r="C816" s="353"/>
      <c r="D816" s="371"/>
      <c r="E816" s="139"/>
      <c r="F816" s="7" t="s">
        <v>216</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8">
        <v>235000</v>
      </c>
      <c r="AZ816" s="192"/>
      <c r="BA816" s="202">
        <v>9</v>
      </c>
      <c r="BB816" s="211">
        <v>539563</v>
      </c>
      <c r="BC816" s="202"/>
    </row>
    <row r="817" spans="1:55" x14ac:dyDescent="0.25">
      <c r="A817" s="341"/>
      <c r="B817" s="364"/>
      <c r="C817" s="354"/>
      <c r="D817" s="385"/>
      <c r="E817" s="17"/>
      <c r="F817" s="7" t="s">
        <v>213</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8">
        <v>50000</v>
      </c>
      <c r="AZ817" s="192"/>
      <c r="BA817" s="202"/>
      <c r="BB817" s="211"/>
      <c r="BC817" s="202"/>
    </row>
    <row r="818" spans="1:55" x14ac:dyDescent="0.25">
      <c r="A818" s="69"/>
      <c r="B818" s="23" t="s">
        <v>1655</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94">
        <f>SUM(AY812:AY817)</f>
        <v>2260000</v>
      </c>
      <c r="AZ818" s="193">
        <f>AY818/E814</f>
        <v>1</v>
      </c>
      <c r="BA818" s="202"/>
      <c r="BB818" s="211"/>
      <c r="BC818" s="202"/>
    </row>
    <row r="819" spans="1:55" x14ac:dyDescent="0.25">
      <c r="A819" s="336">
        <v>94</v>
      </c>
      <c r="B819" s="394" t="s">
        <v>1733</v>
      </c>
      <c r="C819" s="475" t="s">
        <v>1734</v>
      </c>
      <c r="D819" s="378" t="s">
        <v>810</v>
      </c>
      <c r="E819" s="352">
        <v>3181832.3600000003</v>
      </c>
      <c r="F819" s="7" t="s">
        <v>271</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8">
        <v>266574.82</v>
      </c>
      <c r="AZ819" s="192"/>
      <c r="BA819" s="202">
        <v>6</v>
      </c>
      <c r="BB819" s="320">
        <v>336973</v>
      </c>
      <c r="BC819" s="202" t="s">
        <v>1627</v>
      </c>
    </row>
    <row r="820" spans="1:55" x14ac:dyDescent="0.25">
      <c r="A820" s="337"/>
      <c r="B820" s="395"/>
      <c r="C820" s="445"/>
      <c r="D820" s="379"/>
      <c r="E820" s="353"/>
      <c r="F820" s="7" t="s">
        <v>213</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8">
        <f t="shared" ref="AY820:AY830" si="6">SUM(G820:N820)</f>
        <v>200000</v>
      </c>
      <c r="AZ820" s="192"/>
      <c r="BA820" s="202">
        <v>6</v>
      </c>
      <c r="BB820" s="320">
        <v>180000</v>
      </c>
      <c r="BC820" s="202" t="s">
        <v>1628</v>
      </c>
    </row>
    <row r="821" spans="1:55" x14ac:dyDescent="0.25">
      <c r="A821" s="337"/>
      <c r="B821" s="395"/>
      <c r="C821" s="445"/>
      <c r="D821" s="379"/>
      <c r="E821" s="353"/>
      <c r="F821" s="7" t="s">
        <v>215</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8">
        <f t="shared" si="6"/>
        <v>40000</v>
      </c>
      <c r="AZ821" s="192"/>
      <c r="BA821" s="202"/>
      <c r="BB821" s="320"/>
      <c r="BC821" s="202" t="s">
        <v>1552</v>
      </c>
    </row>
    <row r="822" spans="1:55" x14ac:dyDescent="0.25">
      <c r="A822" s="337"/>
      <c r="B822" s="395"/>
      <c r="C822" s="445"/>
      <c r="D822" s="379"/>
      <c r="E822" s="353"/>
      <c r="F822" s="7" t="s">
        <v>369</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8">
        <f t="shared" si="6"/>
        <v>500000</v>
      </c>
      <c r="AZ822" s="192"/>
      <c r="BA822" s="202">
        <v>8</v>
      </c>
      <c r="BB822" s="320">
        <v>601300</v>
      </c>
      <c r="BC822" s="202" t="s">
        <v>1553</v>
      </c>
    </row>
    <row r="823" spans="1:55" ht="30" x14ac:dyDescent="0.25">
      <c r="A823" s="337"/>
      <c r="B823" s="395"/>
      <c r="C823" s="445"/>
      <c r="D823" s="379"/>
      <c r="E823" s="353"/>
      <c r="F823" s="7" t="s">
        <v>1732</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8">
        <v>200000</v>
      </c>
      <c r="AZ823" s="192"/>
      <c r="BA823" s="202">
        <v>5</v>
      </c>
      <c r="BB823" s="320">
        <v>310000</v>
      </c>
      <c r="BC823" s="321" t="s">
        <v>1629</v>
      </c>
    </row>
    <row r="824" spans="1:55" x14ac:dyDescent="0.25">
      <c r="A824" s="337"/>
      <c r="B824" s="395"/>
      <c r="C824" s="445"/>
      <c r="D824" s="379"/>
      <c r="E824" s="353"/>
      <c r="F824" s="7" t="s">
        <v>1735</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8">
        <v>1232192</v>
      </c>
      <c r="AZ824" s="192"/>
      <c r="BA824" s="202">
        <v>17</v>
      </c>
      <c r="BB824" s="320">
        <v>1253228</v>
      </c>
      <c r="BC824" s="202" t="s">
        <v>1630</v>
      </c>
    </row>
    <row r="825" spans="1:55" x14ac:dyDescent="0.25">
      <c r="A825" s="337"/>
      <c r="B825" s="395"/>
      <c r="C825" s="445"/>
      <c r="D825" s="379"/>
      <c r="E825" s="353"/>
      <c r="F825" s="7" t="s">
        <v>1736</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8">
        <v>144861.17000000001</v>
      </c>
      <c r="AZ825" s="192"/>
      <c r="BA825" s="202">
        <v>1</v>
      </c>
      <c r="BB825" s="320">
        <v>126792</v>
      </c>
      <c r="BC825" s="202" t="s">
        <v>1554</v>
      </c>
    </row>
    <row r="826" spans="1:55" x14ac:dyDescent="0.25">
      <c r="A826" s="337"/>
      <c r="B826" s="395"/>
      <c r="C826" s="445"/>
      <c r="D826" s="379"/>
      <c r="E826" s="353"/>
      <c r="F826" s="7" t="s">
        <v>349</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8">
        <f t="shared" si="6"/>
        <v>9000</v>
      </c>
      <c r="AZ826" s="192"/>
      <c r="BA826" s="202"/>
      <c r="BB826" s="320"/>
      <c r="BC826" s="202"/>
    </row>
    <row r="827" spans="1:55" x14ac:dyDescent="0.25">
      <c r="A827" s="337"/>
      <c r="B827" s="395"/>
      <c r="C827" s="445"/>
      <c r="D827" s="379"/>
      <c r="E827" s="353"/>
      <c r="F827" s="7" t="s">
        <v>218</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8">
        <v>50000</v>
      </c>
      <c r="AZ827" s="192"/>
      <c r="BA827" s="202"/>
      <c r="BB827" s="211"/>
      <c r="BC827" s="202"/>
    </row>
    <row r="828" spans="1:55" x14ac:dyDescent="0.25">
      <c r="A828" s="337"/>
      <c r="B828" s="395"/>
      <c r="C828" s="445"/>
      <c r="D828" s="379"/>
      <c r="E828" s="353"/>
      <c r="F828" s="7" t="s">
        <v>216</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8">
        <v>58552</v>
      </c>
      <c r="AZ828" s="192"/>
      <c r="BA828" s="202"/>
      <c r="BB828" s="211"/>
      <c r="BC828" s="202"/>
    </row>
    <row r="829" spans="1:55" x14ac:dyDescent="0.25">
      <c r="A829" s="337"/>
      <c r="B829" s="395"/>
      <c r="C829" s="445"/>
      <c r="D829" s="379"/>
      <c r="E829" s="353"/>
      <c r="F829" s="7" t="s">
        <v>231</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8">
        <f t="shared" si="6"/>
        <v>260000</v>
      </c>
      <c r="AZ829" s="192"/>
      <c r="BA829" s="202"/>
      <c r="BB829" s="211"/>
      <c r="BC829" s="202"/>
    </row>
    <row r="830" spans="1:55" x14ac:dyDescent="0.25">
      <c r="A830" s="341"/>
      <c r="B830" s="396"/>
      <c r="C830" s="446"/>
      <c r="D830" s="380"/>
      <c r="E830" s="354"/>
      <c r="F830" s="7" t="s">
        <v>217</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8">
        <f t="shared" si="6"/>
        <v>220653</v>
      </c>
      <c r="AZ830" s="192"/>
      <c r="BA830" s="202"/>
      <c r="BB830" s="211"/>
      <c r="BC830" s="202"/>
    </row>
    <row r="831" spans="1:55" x14ac:dyDescent="0.25">
      <c r="A831" s="69"/>
      <c r="B831" s="36" t="s">
        <v>1655</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94">
        <f>SUM(AY819:AY830)</f>
        <v>3181832.99</v>
      </c>
      <c r="AZ831" s="193">
        <f>AY831/E819</f>
        <v>1.0000001979991178</v>
      </c>
      <c r="BA831" s="202"/>
      <c r="BB831" s="211"/>
      <c r="BC831" s="202"/>
    </row>
    <row r="832" spans="1:55" x14ac:dyDescent="0.25">
      <c r="A832" s="336">
        <v>95</v>
      </c>
      <c r="B832" s="394" t="s">
        <v>1737</v>
      </c>
      <c r="C832" s="475" t="s">
        <v>1738</v>
      </c>
      <c r="D832" s="378" t="s">
        <v>811</v>
      </c>
      <c r="E832" s="442">
        <v>1719080.3599999999</v>
      </c>
      <c r="F832" s="7" t="s">
        <v>207</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8">
        <v>100898.32</v>
      </c>
      <c r="AZ832" s="192"/>
      <c r="BA832" s="202"/>
      <c r="BB832" s="211"/>
      <c r="BC832" s="202"/>
    </row>
    <row r="833" spans="1:55" x14ac:dyDescent="0.25">
      <c r="A833" s="337"/>
      <c r="B833" s="395"/>
      <c r="C833" s="445"/>
      <c r="D833" s="379"/>
      <c r="E833" s="443"/>
      <c r="F833" s="7" t="s">
        <v>153</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8">
        <v>1042965.17</v>
      </c>
      <c r="AZ833" s="192"/>
      <c r="BA833" s="202">
        <v>11</v>
      </c>
      <c r="BB833" s="211">
        <v>1023255</v>
      </c>
      <c r="BC833" s="202"/>
    </row>
    <row r="834" spans="1:55" x14ac:dyDescent="0.25">
      <c r="A834" s="337"/>
      <c r="B834" s="395"/>
      <c r="C834" s="445"/>
      <c r="D834" s="379"/>
      <c r="E834" s="443"/>
      <c r="F834" s="7" t="s">
        <v>154</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8">
        <v>100000</v>
      </c>
      <c r="AZ834" s="192"/>
      <c r="BA834" s="202"/>
      <c r="BB834" s="211"/>
      <c r="BC834" s="202"/>
    </row>
    <row r="835" spans="1:55" x14ac:dyDescent="0.25">
      <c r="A835" s="337"/>
      <c r="B835" s="395"/>
      <c r="C835" s="445"/>
      <c r="D835" s="379"/>
      <c r="E835" s="443"/>
      <c r="F835" s="7" t="s">
        <v>247</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8">
        <v>60000</v>
      </c>
      <c r="AZ835" s="192"/>
      <c r="BA835" s="202"/>
      <c r="BB835" s="211"/>
      <c r="BC835" s="202"/>
    </row>
    <row r="836" spans="1:55" x14ac:dyDescent="0.25">
      <c r="A836" s="337"/>
      <c r="B836" s="395"/>
      <c r="C836" s="445"/>
      <c r="D836" s="379"/>
      <c r="E836" s="443"/>
      <c r="F836" s="7" t="s">
        <v>147</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8">
        <v>219382.09</v>
      </c>
      <c r="AZ836" s="192"/>
      <c r="BA836" s="202"/>
      <c r="BB836" s="211"/>
      <c r="BC836" s="202"/>
    </row>
    <row r="837" spans="1:55" x14ac:dyDescent="0.25">
      <c r="A837" s="337"/>
      <c r="B837" s="395"/>
      <c r="C837" s="445"/>
      <c r="D837" s="379"/>
      <c r="E837" s="443"/>
      <c r="F837" s="7" t="s">
        <v>177</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8">
        <v>5834.78</v>
      </c>
      <c r="AZ837" s="192"/>
      <c r="BA837" s="202"/>
      <c r="BB837" s="211"/>
      <c r="BC837" s="202"/>
    </row>
    <row r="838" spans="1:55" x14ac:dyDescent="0.25">
      <c r="A838" s="337"/>
      <c r="B838" s="395"/>
      <c r="C838" s="445"/>
      <c r="D838" s="379"/>
      <c r="E838" s="443"/>
      <c r="F838" s="7" t="s">
        <v>151</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8">
        <v>120000</v>
      </c>
      <c r="AZ838" s="192"/>
      <c r="BA838" s="202"/>
      <c r="BB838" s="211"/>
      <c r="BC838" s="202"/>
    </row>
    <row r="839" spans="1:55" x14ac:dyDescent="0.25">
      <c r="A839" s="337"/>
      <c r="B839" s="395"/>
      <c r="C839" s="445"/>
      <c r="D839" s="379"/>
      <c r="E839" s="443"/>
      <c r="F839" s="7" t="s">
        <v>181</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8">
        <v>70000</v>
      </c>
      <c r="AZ839" s="192"/>
      <c r="BA839" s="202"/>
      <c r="BB839" s="211"/>
      <c r="BC839" s="202"/>
    </row>
    <row r="840" spans="1:55" x14ac:dyDescent="0.25">
      <c r="A840" s="69"/>
      <c r="B840" s="36" t="s">
        <v>1655</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94">
        <f>SUM(AY832:AY839)</f>
        <v>1719080.36</v>
      </c>
      <c r="AZ840" s="193">
        <f>AY840/E832</f>
        <v>1.0000000000000002</v>
      </c>
      <c r="BA840" s="202"/>
      <c r="BB840" s="211"/>
      <c r="BC840" s="202"/>
    </row>
    <row r="841" spans="1:55" x14ac:dyDescent="0.25">
      <c r="A841" s="336">
        <v>96</v>
      </c>
      <c r="B841" s="345" t="s">
        <v>1739</v>
      </c>
      <c r="C841" s="352" t="s">
        <v>1738</v>
      </c>
      <c r="D841" s="370" t="s">
        <v>812</v>
      </c>
      <c r="E841" s="406">
        <v>1230117.25272</v>
      </c>
      <c r="F841" s="7" t="s">
        <v>121</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8">
        <v>736000</v>
      </c>
      <c r="AZ841" s="192"/>
      <c r="BA841" s="202">
        <v>8</v>
      </c>
      <c r="BB841" s="211">
        <v>635875.05000000005</v>
      </c>
      <c r="BC841" s="202" t="s">
        <v>1555</v>
      </c>
    </row>
    <row r="842" spans="1:55" x14ac:dyDescent="0.25">
      <c r="A842" s="337"/>
      <c r="B842" s="346"/>
      <c r="C842" s="353"/>
      <c r="D842" s="371"/>
      <c r="E842" s="407"/>
      <c r="F842" s="7" t="s">
        <v>148</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8">
        <v>321884</v>
      </c>
      <c r="AZ842" s="192"/>
      <c r="BA842" s="202">
        <v>8</v>
      </c>
      <c r="BB842" s="211">
        <v>461405</v>
      </c>
      <c r="BC842" s="202" t="s">
        <v>1704</v>
      </c>
    </row>
    <row r="843" spans="1:55" x14ac:dyDescent="0.25">
      <c r="A843" s="337"/>
      <c r="B843" s="346"/>
      <c r="C843" s="353"/>
      <c r="D843" s="371"/>
      <c r="E843" s="407"/>
      <c r="F843" s="7" t="s">
        <v>434</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8">
        <v>62717.47</v>
      </c>
      <c r="AZ843" s="192" t="s">
        <v>802</v>
      </c>
      <c r="BA843" s="202"/>
      <c r="BB843" s="211"/>
      <c r="BC843" s="202" t="s">
        <v>45</v>
      </c>
    </row>
    <row r="844" spans="1:55" x14ac:dyDescent="0.25">
      <c r="A844" s="337"/>
      <c r="B844" s="346"/>
      <c r="C844" s="353"/>
      <c r="D844" s="371"/>
      <c r="E844" s="407"/>
      <c r="F844" s="7" t="s">
        <v>1740</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8">
        <v>107515.67</v>
      </c>
      <c r="AZ844" s="192"/>
      <c r="BA844" s="202">
        <v>3</v>
      </c>
      <c r="BB844" s="211">
        <v>90000</v>
      </c>
      <c r="BC844" s="202"/>
    </row>
    <row r="845" spans="1:55" x14ac:dyDescent="0.25">
      <c r="A845" s="341"/>
      <c r="B845" s="347"/>
      <c r="C845" s="354"/>
      <c r="D845" s="385"/>
      <c r="E845" s="408"/>
      <c r="F845" s="7" t="s">
        <v>126</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8">
        <v>2000</v>
      </c>
      <c r="AZ845" s="192"/>
      <c r="BA845" s="202"/>
      <c r="BB845" s="211"/>
      <c r="BC845" s="202" t="s">
        <v>1346</v>
      </c>
    </row>
    <row r="846" spans="1:55" x14ac:dyDescent="0.25">
      <c r="A846" s="69"/>
      <c r="B846" s="23" t="s">
        <v>1655</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94">
        <f>SUM(AY841:AY845)</f>
        <v>1230117.1399999999</v>
      </c>
      <c r="AZ846" s="193">
        <f>AY846/E841</f>
        <v>0.99999990836645869</v>
      </c>
      <c r="BA846" s="202"/>
      <c r="BB846" s="211"/>
      <c r="BC846" s="202"/>
    </row>
    <row r="847" spans="1:55" x14ac:dyDescent="0.25">
      <c r="A847" s="388">
        <v>97</v>
      </c>
      <c r="B847" s="345" t="s">
        <v>1741</v>
      </c>
      <c r="C847" s="352" t="s">
        <v>1738</v>
      </c>
      <c r="D847" s="370" t="s">
        <v>813</v>
      </c>
      <c r="E847" s="406">
        <v>1303106.5</v>
      </c>
      <c r="F847" s="7" t="s">
        <v>245</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211">
        <v>348364</v>
      </c>
      <c r="AZ847" s="192"/>
      <c r="BA847" s="202">
        <v>7</v>
      </c>
      <c r="BB847" s="211">
        <v>348364</v>
      </c>
      <c r="BC847" s="211"/>
    </row>
    <row r="848" spans="1:55" x14ac:dyDescent="0.25">
      <c r="A848" s="389"/>
      <c r="B848" s="346"/>
      <c r="C848" s="353"/>
      <c r="D848" s="371"/>
      <c r="E848" s="407"/>
      <c r="F848" s="7" t="s">
        <v>146</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8">
        <v>343588</v>
      </c>
      <c r="AZ848" s="192"/>
      <c r="BA848" s="202">
        <v>6</v>
      </c>
      <c r="BB848" s="211">
        <v>299819.73</v>
      </c>
      <c r="BC848" s="202"/>
    </row>
    <row r="849" spans="1:55" x14ac:dyDescent="0.25">
      <c r="A849" s="389"/>
      <c r="B849" s="346"/>
      <c r="C849" s="353"/>
      <c r="D849" s="371"/>
      <c r="E849" s="407"/>
      <c r="F849" s="7" t="s">
        <v>1742</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8">
        <v>27487</v>
      </c>
      <c r="AZ849" s="192"/>
      <c r="BA849" s="202"/>
      <c r="BB849" s="211"/>
      <c r="BC849" s="202"/>
    </row>
    <row r="850" spans="1:55" x14ac:dyDescent="0.25">
      <c r="A850" s="389"/>
      <c r="B850" s="346"/>
      <c r="C850" s="353"/>
      <c r="D850" s="371"/>
      <c r="E850" s="407"/>
      <c r="F850" s="7" t="s">
        <v>222</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8">
        <v>481023</v>
      </c>
      <c r="AZ850" s="192"/>
      <c r="BA850" s="202"/>
      <c r="BB850" s="211"/>
      <c r="BC850" s="202" t="s">
        <v>1631</v>
      </c>
    </row>
    <row r="851" spans="1:55" x14ac:dyDescent="0.25">
      <c r="A851" s="390"/>
      <c r="B851" s="347"/>
      <c r="C851" s="354"/>
      <c r="D851" s="385"/>
      <c r="E851" s="408"/>
      <c r="F851" s="7" t="s">
        <v>177</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8">
        <v>38703</v>
      </c>
      <c r="AZ851" s="192"/>
      <c r="BA851" s="202">
        <v>13</v>
      </c>
      <c r="BB851" s="211">
        <v>648183.73</v>
      </c>
      <c r="BC851" s="202"/>
    </row>
    <row r="852" spans="1:55" x14ac:dyDescent="0.25">
      <c r="A852" s="209"/>
      <c r="B852" s="210"/>
      <c r="C852" s="139"/>
      <c r="D852" s="233"/>
      <c r="E852" s="217"/>
      <c r="F852" s="8" t="s">
        <v>176</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v>63941</v>
      </c>
      <c r="AZ852" s="192"/>
      <c r="BA852" s="202"/>
      <c r="BB852" s="211"/>
      <c r="BC852" s="202"/>
    </row>
    <row r="853" spans="1:55" x14ac:dyDescent="0.25">
      <c r="A853" s="69"/>
      <c r="B853" s="23" t="s">
        <v>1655</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94">
        <f>SUM(AY847:AY852)</f>
        <v>1303106</v>
      </c>
      <c r="AZ853" s="193">
        <f>AY853/E847</f>
        <v>0.99999961630150724</v>
      </c>
      <c r="BA853" s="202"/>
      <c r="BB853" s="211"/>
      <c r="BC853" s="202"/>
    </row>
    <row r="854" spans="1:55" x14ac:dyDescent="0.25">
      <c r="A854" s="336">
        <v>98</v>
      </c>
      <c r="B854" s="345" t="s">
        <v>1743</v>
      </c>
      <c r="C854" s="352" t="s">
        <v>1744</v>
      </c>
      <c r="D854" s="370" t="s">
        <v>814</v>
      </c>
      <c r="E854" s="406">
        <v>1774103.31</v>
      </c>
      <c r="F854" s="7" t="s">
        <v>121</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v>990425</v>
      </c>
      <c r="AZ854" s="192"/>
      <c r="BA854" s="202">
        <v>16</v>
      </c>
      <c r="BB854" s="211">
        <v>1044197.5</v>
      </c>
      <c r="BC854" s="202" t="s">
        <v>1450</v>
      </c>
    </row>
    <row r="855" spans="1:55" x14ac:dyDescent="0.25">
      <c r="A855" s="337"/>
      <c r="B855" s="346"/>
      <c r="C855" s="353"/>
      <c r="D855" s="371"/>
      <c r="E855" s="407"/>
      <c r="F855" s="7" t="s">
        <v>125</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v>180000</v>
      </c>
      <c r="AZ855" s="192"/>
      <c r="BA855" s="202">
        <v>2</v>
      </c>
      <c r="BB855" s="211">
        <v>140000</v>
      </c>
      <c r="BC855" s="202" t="s">
        <v>1451</v>
      </c>
    </row>
    <row r="856" spans="1:55" x14ac:dyDescent="0.25">
      <c r="A856" s="337"/>
      <c r="B856" s="346"/>
      <c r="C856" s="353"/>
      <c r="D856" s="371"/>
      <c r="E856" s="407"/>
      <c r="F856" s="7" t="s">
        <v>319</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v>200000</v>
      </c>
      <c r="AZ856" s="192"/>
      <c r="BA856" s="202"/>
      <c r="BB856" s="211"/>
      <c r="BC856" s="202"/>
    </row>
    <row r="857" spans="1:55" x14ac:dyDescent="0.25">
      <c r="A857" s="337"/>
      <c r="B857" s="346"/>
      <c r="C857" s="353"/>
      <c r="D857" s="371"/>
      <c r="E857" s="407"/>
      <c r="F857" s="7" t="s">
        <v>177</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v>288342</v>
      </c>
      <c r="AZ857" s="192"/>
      <c r="BA857" s="202">
        <v>1</v>
      </c>
      <c r="BB857" s="211">
        <v>199990</v>
      </c>
      <c r="BC857" s="202" t="s">
        <v>1705</v>
      </c>
    </row>
    <row r="858" spans="1:55" x14ac:dyDescent="0.25">
      <c r="A858" s="337"/>
      <c r="B858" s="346"/>
      <c r="C858" s="353"/>
      <c r="D858" s="371"/>
      <c r="E858" s="407"/>
      <c r="F858" s="7" t="s">
        <v>446</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v>50000</v>
      </c>
      <c r="AZ858" s="192"/>
      <c r="BA858" s="202">
        <v>2</v>
      </c>
      <c r="BB858" s="211">
        <v>80000</v>
      </c>
      <c r="BC858" s="202" t="s">
        <v>28</v>
      </c>
    </row>
    <row r="859" spans="1:55" x14ac:dyDescent="0.25">
      <c r="A859" s="341"/>
      <c r="B859" s="347"/>
      <c r="C859" s="354"/>
      <c r="D859" s="385"/>
      <c r="E859" s="408"/>
      <c r="F859" s="7" t="s">
        <v>249</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v>65337</v>
      </c>
      <c r="AZ859" s="192"/>
      <c r="BA859" s="202">
        <v>1</v>
      </c>
      <c r="BB859" s="211">
        <v>15000</v>
      </c>
      <c r="BC859" s="202"/>
    </row>
    <row r="860" spans="1:55" x14ac:dyDescent="0.25">
      <c r="A860" s="69"/>
      <c r="B860" s="23" t="s">
        <v>1655</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94">
        <f>SUM(AY854:AY859)</f>
        <v>1774104</v>
      </c>
      <c r="AZ860" s="193">
        <f>AY860/E854</f>
        <v>1.0000003889288724</v>
      </c>
      <c r="BA860" s="202"/>
      <c r="BB860" s="211"/>
      <c r="BC860" s="202"/>
    </row>
    <row r="861" spans="1:55" x14ac:dyDescent="0.25">
      <c r="A861" s="336">
        <v>99</v>
      </c>
      <c r="B861" s="394" t="s">
        <v>448</v>
      </c>
      <c r="C861" s="10"/>
      <c r="D861" s="378" t="s">
        <v>815</v>
      </c>
      <c r="E861" s="352">
        <v>2915697.31</v>
      </c>
      <c r="F861" s="7" t="s">
        <v>147</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v>300000</v>
      </c>
      <c r="AZ861" s="192"/>
      <c r="BA861" s="202">
        <v>7</v>
      </c>
      <c r="BB861" s="211">
        <v>210000</v>
      </c>
      <c r="BC861" s="202" t="s">
        <v>1527</v>
      </c>
    </row>
    <row r="862" spans="1:55" x14ac:dyDescent="0.25">
      <c r="A862" s="337"/>
      <c r="B862" s="395"/>
      <c r="C862" s="39"/>
      <c r="D862" s="379"/>
      <c r="E862" s="353"/>
      <c r="F862" s="7" t="s">
        <v>447</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v>428718</v>
      </c>
      <c r="AZ862" s="192"/>
      <c r="BA862" s="202">
        <v>3</v>
      </c>
      <c r="BB862" s="211">
        <v>428717.8</v>
      </c>
      <c r="BC862" s="202" t="s">
        <v>1528</v>
      </c>
    </row>
    <row r="863" spans="1:55" x14ac:dyDescent="0.25">
      <c r="A863" s="337"/>
      <c r="B863" s="395"/>
      <c r="C863" s="39"/>
      <c r="D863" s="379"/>
      <c r="E863" s="353"/>
      <c r="F863" s="7" t="s">
        <v>181</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v>350000</v>
      </c>
      <c r="AZ863" s="192"/>
      <c r="BA863" s="202">
        <v>7</v>
      </c>
      <c r="BB863" s="211">
        <v>350000</v>
      </c>
      <c r="BC863" s="202" t="s">
        <v>1529</v>
      </c>
    </row>
    <row r="864" spans="1:55" x14ac:dyDescent="0.25">
      <c r="A864" s="337"/>
      <c r="B864" s="395"/>
      <c r="C864" s="39" t="s">
        <v>1738</v>
      </c>
      <c r="D864" s="379"/>
      <c r="E864" s="353"/>
      <c r="F864" s="7" t="s">
        <v>155</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v>1259165.2</v>
      </c>
      <c r="AZ864" s="192"/>
      <c r="BA864" s="202">
        <v>14</v>
      </c>
      <c r="BB864" s="211">
        <v>1013034.83</v>
      </c>
      <c r="BC864" s="202" t="s">
        <v>1530</v>
      </c>
    </row>
    <row r="865" spans="1:55" x14ac:dyDescent="0.25">
      <c r="A865" s="337"/>
      <c r="B865" s="395"/>
      <c r="C865" s="39"/>
      <c r="D865" s="379"/>
      <c r="E865" s="353"/>
      <c r="F865" s="7" t="s">
        <v>304</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v>240000</v>
      </c>
      <c r="AZ865" s="192"/>
      <c r="BA865" s="202">
        <v>1</v>
      </c>
      <c r="BB865" s="211">
        <v>74166</v>
      </c>
      <c r="BC865" s="202" t="s">
        <v>1531</v>
      </c>
    </row>
    <row r="866" spans="1:55" x14ac:dyDescent="0.25">
      <c r="A866" s="337"/>
      <c r="B866" s="395"/>
      <c r="C866" s="39"/>
      <c r="D866" s="379"/>
      <c r="E866" s="353"/>
      <c r="F866" s="7" t="s">
        <v>309</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v>67605</v>
      </c>
      <c r="AZ866" s="192"/>
      <c r="BA866" s="202">
        <v>3</v>
      </c>
      <c r="BB866" s="211">
        <v>225958.52</v>
      </c>
      <c r="BC866" s="202" t="s">
        <v>1632</v>
      </c>
    </row>
    <row r="867" spans="1:55" x14ac:dyDescent="0.25">
      <c r="A867" s="337"/>
      <c r="B867" s="395"/>
      <c r="C867" s="39"/>
      <c r="D867" s="379"/>
      <c r="E867" s="353"/>
      <c r="F867" s="7" t="s">
        <v>449</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v>67605</v>
      </c>
      <c r="AZ867" s="192"/>
      <c r="BA867" s="202"/>
      <c r="BB867" s="211"/>
      <c r="BC867" s="202"/>
    </row>
    <row r="868" spans="1:55" x14ac:dyDescent="0.25">
      <c r="A868" s="341"/>
      <c r="B868" s="396"/>
      <c r="C868" s="34"/>
      <c r="D868" s="380"/>
      <c r="E868" s="354"/>
      <c r="F868" s="7" t="s">
        <v>208</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v>120000</v>
      </c>
      <c r="AZ868" s="192"/>
      <c r="BA868" s="202"/>
      <c r="BB868" s="211"/>
      <c r="BC868" s="202" t="s">
        <v>1556</v>
      </c>
    </row>
    <row r="869" spans="1:55" x14ac:dyDescent="0.25">
      <c r="A869" s="209"/>
      <c r="B869" s="252"/>
      <c r="C869" s="247"/>
      <c r="D869" s="248"/>
      <c r="E869" s="216"/>
      <c r="F869" s="77" t="s">
        <v>154</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v>15000</v>
      </c>
      <c r="AZ869" s="192"/>
      <c r="BA869" s="202">
        <v>1</v>
      </c>
      <c r="BB869" s="211">
        <v>9888.99</v>
      </c>
      <c r="BC869" s="202" t="s">
        <v>29</v>
      </c>
    </row>
    <row r="870" spans="1:55" x14ac:dyDescent="0.25">
      <c r="A870" s="209"/>
      <c r="B870" s="252"/>
      <c r="C870" s="247"/>
      <c r="D870" s="248"/>
      <c r="E870" s="216"/>
      <c r="F870" s="77" t="s">
        <v>450</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192"/>
      <c r="BA870" s="202"/>
      <c r="BB870" s="211"/>
      <c r="BC870" s="202" t="s">
        <v>1346</v>
      </c>
    </row>
    <row r="871" spans="1:55" x14ac:dyDescent="0.25">
      <c r="A871" s="69"/>
      <c r="B871" s="36" t="s">
        <v>1655</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94">
        <f>SUM(AY861:AY870)</f>
        <v>2848093.2</v>
      </c>
      <c r="AZ871" s="193">
        <f>AY871/E861</f>
        <v>0.97681374202728888</v>
      </c>
      <c r="BA871" s="202"/>
      <c r="BB871" s="211"/>
      <c r="BC871" s="202"/>
    </row>
    <row r="872" spans="1:55" x14ac:dyDescent="0.25">
      <c r="A872" s="336">
        <v>100</v>
      </c>
      <c r="B872" s="345" t="s">
        <v>452</v>
      </c>
      <c r="C872" s="352" t="s">
        <v>453</v>
      </c>
      <c r="D872" s="370" t="s">
        <v>816</v>
      </c>
      <c r="E872" s="406">
        <v>1576369.85</v>
      </c>
      <c r="F872" s="7" t="s">
        <v>451</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f>N872+M872+L872+K872+J872+I872+H872+G872</f>
        <v>530870</v>
      </c>
      <c r="AZ872" s="192"/>
      <c r="BA872" s="202">
        <v>10</v>
      </c>
      <c r="BB872" s="211">
        <v>506201.93300000002</v>
      </c>
      <c r="BC872" s="202"/>
    </row>
    <row r="873" spans="1:55" x14ac:dyDescent="0.25">
      <c r="A873" s="337"/>
      <c r="B873" s="346"/>
      <c r="C873" s="353"/>
      <c r="D873" s="371"/>
      <c r="E873" s="407"/>
      <c r="F873" s="7" t="s">
        <v>222</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v>966201.32</v>
      </c>
      <c r="AZ873" s="192"/>
      <c r="BA873" s="202"/>
      <c r="BB873" s="211"/>
      <c r="BC873" s="202"/>
    </row>
    <row r="874" spans="1:55" x14ac:dyDescent="0.25">
      <c r="A874" s="337"/>
      <c r="B874" s="346"/>
      <c r="C874" s="353"/>
      <c r="D874" s="371"/>
      <c r="E874" s="407"/>
      <c r="F874" s="7" t="s">
        <v>147</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v>76298.600000000006</v>
      </c>
      <c r="AZ874" s="192"/>
      <c r="BA874" s="202">
        <v>1</v>
      </c>
      <c r="BB874" s="211">
        <v>50000</v>
      </c>
      <c r="BC874" s="202"/>
    </row>
    <row r="875" spans="1:55" x14ac:dyDescent="0.25">
      <c r="A875" s="341"/>
      <c r="B875" s="347"/>
      <c r="C875" s="354"/>
      <c r="D875" s="385"/>
      <c r="E875" s="408"/>
      <c r="F875" s="7" t="s">
        <v>132</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v>3000</v>
      </c>
      <c r="AZ875" s="192"/>
      <c r="BA875" s="202"/>
      <c r="BB875" s="211"/>
      <c r="BC875" s="202"/>
    </row>
    <row r="876" spans="1:55" x14ac:dyDescent="0.25">
      <c r="A876" s="69"/>
      <c r="B876" s="23" t="s">
        <v>1655</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94">
        <f>SUM(AY872:AY875)</f>
        <v>1576369.92</v>
      </c>
      <c r="AZ876" s="193">
        <f>AY876/E872</f>
        <v>1.0000000444058226</v>
      </c>
      <c r="BA876" s="202"/>
      <c r="BB876" s="211"/>
      <c r="BC876" s="202"/>
    </row>
    <row r="877" spans="1:55" x14ac:dyDescent="0.25">
      <c r="A877" s="336">
        <v>101</v>
      </c>
      <c r="B877" s="345" t="s">
        <v>454</v>
      </c>
      <c r="C877" s="10"/>
      <c r="D877" s="370" t="s">
        <v>817</v>
      </c>
      <c r="E877" s="406">
        <v>1845460.3900000001</v>
      </c>
      <c r="F877" s="7" t="s">
        <v>213</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v>1008794</v>
      </c>
      <c r="AZ877" s="192"/>
      <c r="BA877" s="202">
        <v>12</v>
      </c>
      <c r="BB877" s="211">
        <v>924782</v>
      </c>
      <c r="BC877" s="202"/>
    </row>
    <row r="878" spans="1:55" x14ac:dyDescent="0.25">
      <c r="A878" s="337"/>
      <c r="B878" s="346"/>
      <c r="C878" s="30"/>
      <c r="D878" s="371"/>
      <c r="E878" s="407"/>
      <c r="F878" s="7" t="s">
        <v>218</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v>150000</v>
      </c>
      <c r="AZ878" s="192"/>
      <c r="BA878" s="202"/>
      <c r="BB878" s="211"/>
      <c r="BC878" s="202"/>
    </row>
    <row r="879" spans="1:55" x14ac:dyDescent="0.25">
      <c r="A879" s="337"/>
      <c r="B879" s="346"/>
      <c r="C879" s="30" t="s">
        <v>1738</v>
      </c>
      <c r="D879" s="371"/>
      <c r="E879" s="407"/>
      <c r="F879" s="7" t="s">
        <v>216</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v>232737</v>
      </c>
      <c r="AZ879" s="192"/>
      <c r="BA879" s="202">
        <v>5</v>
      </c>
      <c r="BB879" s="211">
        <v>200000</v>
      </c>
      <c r="BC879" s="202"/>
    </row>
    <row r="880" spans="1:55" x14ac:dyDescent="0.25">
      <c r="A880" s="337"/>
      <c r="B880" s="346"/>
      <c r="C880" s="30"/>
      <c r="D880" s="371"/>
      <c r="E880" s="407"/>
      <c r="F880" s="7" t="s">
        <v>271</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v>450929</v>
      </c>
      <c r="AZ880" s="192"/>
      <c r="BA880" s="202">
        <v>6</v>
      </c>
      <c r="BB880" s="211">
        <v>401458</v>
      </c>
      <c r="BC880" s="202"/>
    </row>
    <row r="881" spans="1:55" x14ac:dyDescent="0.25">
      <c r="A881" s="341"/>
      <c r="B881" s="347"/>
      <c r="C881" s="31"/>
      <c r="D881" s="385"/>
      <c r="E881" s="408"/>
      <c r="F881" s="7" t="s">
        <v>215</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v>3000</v>
      </c>
      <c r="AZ881" s="192"/>
      <c r="BA881" s="202"/>
      <c r="BB881" s="211"/>
      <c r="BC881" s="202"/>
    </row>
    <row r="882" spans="1:55" x14ac:dyDescent="0.25">
      <c r="A882" s="69"/>
      <c r="B882" s="23" t="s">
        <v>1655</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94">
        <f>SUM(AY877:AY881)</f>
        <v>1845460</v>
      </c>
      <c r="AZ882" s="193">
        <f>AY882/E877</f>
        <v>0.99999978867061989</v>
      </c>
      <c r="BA882" s="202"/>
      <c r="BB882" s="211"/>
      <c r="BC882" s="202"/>
    </row>
    <row r="883" spans="1:55" x14ac:dyDescent="0.25">
      <c r="A883" s="336">
        <v>102</v>
      </c>
      <c r="B883" s="345" t="s">
        <v>457</v>
      </c>
      <c r="C883" s="352" t="s">
        <v>458</v>
      </c>
      <c r="D883" s="370" t="s">
        <v>1033</v>
      </c>
      <c r="E883" s="442">
        <v>1839596.8</v>
      </c>
      <c r="F883" s="7" t="s">
        <v>455</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8">
        <v>100794.24000000001</v>
      </c>
      <c r="AZ883" s="192"/>
      <c r="BA883" s="202">
        <v>2</v>
      </c>
      <c r="BB883" s="211">
        <v>64276.85</v>
      </c>
      <c r="BC883" s="202" t="s">
        <v>1260</v>
      </c>
    </row>
    <row r="884" spans="1:55" x14ac:dyDescent="0.25">
      <c r="A884" s="337"/>
      <c r="B884" s="346"/>
      <c r="C884" s="353"/>
      <c r="D884" s="371"/>
      <c r="E884" s="443"/>
      <c r="F884" s="7" t="s">
        <v>1057</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8">
        <v>667812.80000000005</v>
      </c>
      <c r="AZ884" s="192"/>
      <c r="BA884" s="202">
        <v>4</v>
      </c>
      <c r="BB884" s="211">
        <v>369989</v>
      </c>
      <c r="BC884" s="202" t="s">
        <v>1260</v>
      </c>
    </row>
    <row r="885" spans="1:55" x14ac:dyDescent="0.25">
      <c r="A885" s="337"/>
      <c r="B885" s="346"/>
      <c r="C885" s="353"/>
      <c r="D885" s="371"/>
      <c r="E885" s="443"/>
      <c r="F885" s="7" t="s">
        <v>459</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8">
        <v>300000</v>
      </c>
      <c r="AZ885" s="192"/>
      <c r="BA885" s="202">
        <v>11</v>
      </c>
      <c r="BB885" s="211">
        <v>510000</v>
      </c>
      <c r="BC885" s="202"/>
    </row>
    <row r="886" spans="1:55" x14ac:dyDescent="0.25">
      <c r="A886" s="337"/>
      <c r="B886" s="346"/>
      <c r="C886" s="353"/>
      <c r="D886" s="371"/>
      <c r="E886" s="443"/>
      <c r="F886" s="7" t="s">
        <v>460</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8">
        <v>581983.56999999995</v>
      </c>
      <c r="AZ886" s="192"/>
      <c r="BA886" s="202">
        <v>11</v>
      </c>
      <c r="BB886" s="211">
        <v>580282</v>
      </c>
      <c r="BC886" s="202"/>
    </row>
    <row r="887" spans="1:55" x14ac:dyDescent="0.25">
      <c r="A887" s="341"/>
      <c r="B887" s="347"/>
      <c r="C887" s="354"/>
      <c r="D887" s="385"/>
      <c r="E887" s="444"/>
      <c r="F887" s="7" t="s">
        <v>1058</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8">
        <v>189006.19</v>
      </c>
      <c r="AZ887" s="192"/>
      <c r="BA887" s="202"/>
      <c r="BB887" s="211"/>
      <c r="BC887" s="202"/>
    </row>
    <row r="888" spans="1:55" x14ac:dyDescent="0.25">
      <c r="A888" s="69"/>
      <c r="B888" s="23" t="s">
        <v>1655</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94">
        <f>SUM(AY883:AY887)</f>
        <v>1839596.7999999998</v>
      </c>
      <c r="AZ888" s="193">
        <f>AY888/E883</f>
        <v>0.99999999999999989</v>
      </c>
      <c r="BA888" s="202"/>
      <c r="BB888" s="211"/>
      <c r="BC888" s="202"/>
    </row>
    <row r="889" spans="1:55" x14ac:dyDescent="0.25">
      <c r="A889" s="336">
        <v>103</v>
      </c>
      <c r="B889" s="345" t="s">
        <v>462</v>
      </c>
      <c r="C889" s="352" t="s">
        <v>463</v>
      </c>
      <c r="D889" s="370" t="s">
        <v>1034</v>
      </c>
      <c r="E889" s="406">
        <v>2241475.31</v>
      </c>
      <c r="F889" s="7" t="s">
        <v>449</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v>118813</v>
      </c>
      <c r="AZ889" s="192"/>
      <c r="BA889" s="202"/>
      <c r="BB889" s="211"/>
      <c r="BC889" s="202"/>
    </row>
    <row r="890" spans="1:55" x14ac:dyDescent="0.25">
      <c r="A890" s="337"/>
      <c r="B890" s="346"/>
      <c r="C890" s="353"/>
      <c r="D890" s="371"/>
      <c r="E890" s="407"/>
      <c r="F890" s="7" t="s">
        <v>182</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v>264014</v>
      </c>
      <c r="AZ890" s="192"/>
      <c r="BA890" s="202">
        <v>7</v>
      </c>
      <c r="BB890" s="211">
        <v>233000</v>
      </c>
      <c r="BC890" s="202"/>
    </row>
    <row r="891" spans="1:55" x14ac:dyDescent="0.25">
      <c r="A891" s="337"/>
      <c r="B891" s="346"/>
      <c r="C891" s="353"/>
      <c r="D891" s="371"/>
      <c r="E891" s="407"/>
      <c r="F891" s="7" t="s">
        <v>125</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v>385895</v>
      </c>
      <c r="AZ891" s="192"/>
      <c r="BA891" s="202"/>
      <c r="BB891" s="211">
        <v>0</v>
      </c>
      <c r="BC891" s="202"/>
    </row>
    <row r="892" spans="1:55" x14ac:dyDescent="0.25">
      <c r="A892" s="337"/>
      <c r="B892" s="346"/>
      <c r="C892" s="353"/>
      <c r="D892" s="371"/>
      <c r="E892" s="407"/>
      <c r="F892" s="7" t="s">
        <v>148</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v>300000</v>
      </c>
      <c r="AZ892" s="192"/>
      <c r="BA892" s="202"/>
      <c r="BB892" s="211">
        <v>0</v>
      </c>
      <c r="BC892" s="202"/>
    </row>
    <row r="893" spans="1:55" x14ac:dyDescent="0.25">
      <c r="A893" s="337"/>
      <c r="B893" s="346"/>
      <c r="C893" s="353"/>
      <c r="D893" s="371"/>
      <c r="E893" s="407"/>
      <c r="F893" s="7" t="s">
        <v>126</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v>1112753</v>
      </c>
      <c r="AZ893" s="192"/>
      <c r="BA893" s="202">
        <v>11</v>
      </c>
      <c r="BB893" s="211">
        <v>1454244.98</v>
      </c>
      <c r="BC893" s="202"/>
    </row>
    <row r="894" spans="1:55" x14ac:dyDescent="0.25">
      <c r="A894" s="341"/>
      <c r="B894" s="347"/>
      <c r="C894" s="354"/>
      <c r="D894" s="385"/>
      <c r="E894" s="408"/>
      <c r="F894" s="77" t="s">
        <v>176</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v>60000</v>
      </c>
      <c r="AZ894" s="192"/>
      <c r="BA894" s="202"/>
      <c r="BB894" s="211">
        <v>0</v>
      </c>
      <c r="BC894" s="202"/>
    </row>
    <row r="895" spans="1:55" x14ac:dyDescent="0.25">
      <c r="A895" s="69"/>
      <c r="B895" s="23" t="s">
        <v>1655</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94">
        <f>SUM(AY889:AY894)</f>
        <v>2241475</v>
      </c>
      <c r="AZ895" s="193">
        <f>AY895/E889</f>
        <v>0.99999986169823118</v>
      </c>
      <c r="BA895" s="202"/>
      <c r="BB895" s="211"/>
      <c r="BC895" s="202"/>
    </row>
    <row r="896" spans="1:55" x14ac:dyDescent="0.25">
      <c r="A896" s="336">
        <v>104</v>
      </c>
      <c r="B896" s="345" t="s">
        <v>464</v>
      </c>
      <c r="C896" s="352" t="s">
        <v>463</v>
      </c>
      <c r="D896" s="370" t="s">
        <v>1035</v>
      </c>
      <c r="E896" s="447">
        <v>1887745.94</v>
      </c>
      <c r="F896" s="7" t="s">
        <v>201</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v>600000</v>
      </c>
      <c r="AZ896" s="192"/>
      <c r="BA896" s="202">
        <v>8</v>
      </c>
      <c r="BB896" s="211">
        <v>596674</v>
      </c>
      <c r="BC896" s="202"/>
    </row>
    <row r="897" spans="1:55" x14ac:dyDescent="0.25">
      <c r="A897" s="337"/>
      <c r="B897" s="346"/>
      <c r="C897" s="353"/>
      <c r="D897" s="353"/>
      <c r="E897" s="450"/>
      <c r="F897" s="7" t="s">
        <v>153</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v>315000</v>
      </c>
      <c r="AZ897" s="192"/>
      <c r="BA897" s="202">
        <v>4</v>
      </c>
      <c r="BB897" s="211">
        <v>279574</v>
      </c>
      <c r="BC897" s="202"/>
    </row>
    <row r="898" spans="1:55" x14ac:dyDescent="0.25">
      <c r="A898" s="337"/>
      <c r="B898" s="346"/>
      <c r="C898" s="353"/>
      <c r="D898" s="353"/>
      <c r="E898" s="450"/>
      <c r="F898" s="7" t="s">
        <v>148</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v>210684</v>
      </c>
      <c r="AZ898" s="192"/>
      <c r="BA898" s="202">
        <v>5</v>
      </c>
      <c r="BB898" s="211">
        <v>377752</v>
      </c>
      <c r="BC898" s="202"/>
    </row>
    <row r="899" spans="1:55" x14ac:dyDescent="0.25">
      <c r="A899" s="337"/>
      <c r="B899" s="346"/>
      <c r="C899" s="353"/>
      <c r="D899" s="353"/>
      <c r="E899" s="450"/>
      <c r="F899" s="7" t="s">
        <v>176</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v>56173</v>
      </c>
      <c r="AZ899" s="192"/>
      <c r="BA899" s="202">
        <v>1</v>
      </c>
      <c r="BB899" s="211">
        <v>89311</v>
      </c>
      <c r="BC899" s="202"/>
    </row>
    <row r="900" spans="1:55" x14ac:dyDescent="0.25">
      <c r="A900" s="337"/>
      <c r="B900" s="346"/>
      <c r="C900" s="353"/>
      <c r="D900" s="353"/>
      <c r="E900" s="450"/>
      <c r="F900" s="7" t="s">
        <v>124</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v>390000</v>
      </c>
      <c r="AZ900" s="192"/>
      <c r="BA900" s="202">
        <v>6</v>
      </c>
      <c r="BB900" s="211">
        <v>208026</v>
      </c>
      <c r="BC900" s="202"/>
    </row>
    <row r="901" spans="1:55" x14ac:dyDescent="0.25">
      <c r="A901" s="337"/>
      <c r="B901" s="346"/>
      <c r="C901" s="353"/>
      <c r="D901" s="353"/>
      <c r="E901" s="450"/>
      <c r="F901" s="7" t="s">
        <v>135</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v>14840</v>
      </c>
      <c r="AZ901" s="192"/>
      <c r="BA901" s="202"/>
      <c r="BB901" s="211">
        <v>0</v>
      </c>
      <c r="BC901" s="202"/>
    </row>
    <row r="902" spans="1:55" x14ac:dyDescent="0.25">
      <c r="A902" s="341"/>
      <c r="B902" s="347"/>
      <c r="C902" s="354"/>
      <c r="D902" s="354"/>
      <c r="E902" s="451"/>
      <c r="F902" s="7" t="s">
        <v>297</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v>280000</v>
      </c>
      <c r="AZ902" s="192"/>
      <c r="BA902" s="202"/>
      <c r="BB902" s="211">
        <v>0</v>
      </c>
      <c r="BC902" s="202"/>
    </row>
    <row r="903" spans="1:55" x14ac:dyDescent="0.25">
      <c r="A903" s="209"/>
      <c r="B903" s="210"/>
      <c r="C903" s="139"/>
      <c r="D903" s="216"/>
      <c r="E903" s="274"/>
      <c r="F903" s="77" t="s">
        <v>207</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v>21048</v>
      </c>
      <c r="AZ903" s="192"/>
      <c r="BA903" s="202"/>
      <c r="BB903" s="211">
        <v>0</v>
      </c>
      <c r="BC903" s="202"/>
    </row>
    <row r="904" spans="1:55" x14ac:dyDescent="0.25">
      <c r="A904" s="69"/>
      <c r="B904" s="23" t="s">
        <v>1655</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94">
        <f>SUM(AY896:AY903)</f>
        <v>1887745</v>
      </c>
      <c r="AZ904" s="193">
        <f>AY904/E896</f>
        <v>0.99999950205163735</v>
      </c>
      <c r="BA904" s="202"/>
      <c r="BB904" s="211"/>
      <c r="BC904" s="202"/>
    </row>
    <row r="905" spans="1:55" x14ac:dyDescent="0.25">
      <c r="A905" s="336">
        <v>105</v>
      </c>
      <c r="B905" s="345" t="s">
        <v>466</v>
      </c>
      <c r="C905" s="391" t="s">
        <v>467</v>
      </c>
      <c r="D905" s="370" t="s">
        <v>1036</v>
      </c>
      <c r="E905" s="406">
        <v>1490000</v>
      </c>
      <c r="F905" s="7" t="s">
        <v>465</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138">
        <v>100000</v>
      </c>
      <c r="AZ905" s="192"/>
      <c r="BA905" s="202"/>
      <c r="BB905" s="211"/>
      <c r="BC905" s="202"/>
    </row>
    <row r="906" spans="1:55" x14ac:dyDescent="0.25">
      <c r="A906" s="337"/>
      <c r="B906" s="346"/>
      <c r="C906" s="392"/>
      <c r="D906" s="371"/>
      <c r="E906" s="407"/>
      <c r="F906" s="7" t="s">
        <v>468</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v>700000</v>
      </c>
      <c r="AZ906" s="192"/>
      <c r="BA906" s="202">
        <v>6</v>
      </c>
      <c r="BB906" s="211">
        <v>359072</v>
      </c>
      <c r="BC906" s="202"/>
    </row>
    <row r="907" spans="1:55" x14ac:dyDescent="0.25">
      <c r="A907" s="337"/>
      <c r="B907" s="346"/>
      <c r="C907" s="392"/>
      <c r="D907" s="371"/>
      <c r="E907" s="407"/>
      <c r="F907" s="7" t="s">
        <v>1059</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v>200000</v>
      </c>
      <c r="AZ907" s="192"/>
      <c r="BA907" s="202"/>
      <c r="BB907" s="211"/>
      <c r="BC907" s="202"/>
    </row>
    <row r="908" spans="1:55" x14ac:dyDescent="0.25">
      <c r="A908" s="337"/>
      <c r="B908" s="346"/>
      <c r="C908" s="392"/>
      <c r="D908" s="371"/>
      <c r="E908" s="407"/>
      <c r="F908" s="7" t="s">
        <v>469</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v>300000</v>
      </c>
      <c r="AZ908" s="192"/>
      <c r="BA908" s="202">
        <v>4</v>
      </c>
      <c r="BB908" s="211">
        <v>205423</v>
      </c>
      <c r="BC908" s="202"/>
    </row>
    <row r="909" spans="1:55" x14ac:dyDescent="0.25">
      <c r="A909" s="337"/>
      <c r="B909" s="346"/>
      <c r="C909" s="392"/>
      <c r="D909" s="353"/>
      <c r="E909" s="407"/>
      <c r="F909" s="77" t="s">
        <v>613</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v>90000</v>
      </c>
      <c r="AZ909" s="192"/>
      <c r="BA909" s="202"/>
      <c r="BB909" s="211"/>
      <c r="BC909" s="202"/>
    </row>
    <row r="910" spans="1:55" x14ac:dyDescent="0.25">
      <c r="A910" s="337"/>
      <c r="B910" s="346"/>
      <c r="C910" s="392"/>
      <c r="D910" s="353"/>
      <c r="E910" s="407"/>
      <c r="F910" s="77" t="s">
        <v>470</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v>100000</v>
      </c>
      <c r="AZ910" s="192"/>
      <c r="BA910" s="202"/>
      <c r="BB910" s="211"/>
      <c r="BC910" s="202"/>
    </row>
    <row r="911" spans="1:55" x14ac:dyDescent="0.25">
      <c r="A911" s="69"/>
      <c r="B911" s="23" t="s">
        <v>1655</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94">
        <f>SUM(AY905:AY910)</f>
        <v>1490000</v>
      </c>
      <c r="AZ911" s="193">
        <f>AY911/E905</f>
        <v>1</v>
      </c>
      <c r="BA911" s="202"/>
      <c r="BB911" s="211"/>
      <c r="BC911" s="202"/>
    </row>
    <row r="912" spans="1:55" ht="15" customHeight="1" x14ac:dyDescent="0.25">
      <c r="A912" s="336">
        <v>106</v>
      </c>
      <c r="B912" s="345" t="s">
        <v>471</v>
      </c>
      <c r="C912" s="352" t="s">
        <v>472</v>
      </c>
      <c r="D912" s="370" t="s">
        <v>1245</v>
      </c>
      <c r="E912" s="442">
        <v>1309329.31</v>
      </c>
      <c r="F912" s="7" t="s">
        <v>176</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v>721978.94</v>
      </c>
      <c r="AZ912" s="192"/>
      <c r="BA912" s="202">
        <v>2</v>
      </c>
      <c r="BB912" s="211">
        <v>254451.55</v>
      </c>
      <c r="BC912" s="202"/>
    </row>
    <row r="913" spans="1:55" x14ac:dyDescent="0.25">
      <c r="A913" s="337"/>
      <c r="B913" s="346"/>
      <c r="C913" s="353"/>
      <c r="D913" s="353"/>
      <c r="E913" s="443"/>
      <c r="F913" s="7" t="s">
        <v>185</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v>25000</v>
      </c>
      <c r="AZ913" s="192"/>
      <c r="BA913" s="202"/>
      <c r="BB913" s="211"/>
      <c r="BC913" s="202"/>
    </row>
    <row r="914" spans="1:55" x14ac:dyDescent="0.25">
      <c r="A914" s="337"/>
      <c r="B914" s="346"/>
      <c r="C914" s="353"/>
      <c r="D914" s="353"/>
      <c r="E914" s="443"/>
      <c r="F914" s="7" t="s">
        <v>135</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v>66000</v>
      </c>
      <c r="AZ914" s="192"/>
      <c r="BA914" s="202"/>
      <c r="BB914" s="211"/>
      <c r="BC914" s="202"/>
    </row>
    <row r="915" spans="1:55" x14ac:dyDescent="0.25">
      <c r="A915" s="341"/>
      <c r="B915" s="347"/>
      <c r="C915" s="354"/>
      <c r="D915" s="354"/>
      <c r="E915" s="444"/>
      <c r="F915" s="7" t="s">
        <v>151</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v>281350.44</v>
      </c>
      <c r="AZ915" s="192"/>
      <c r="BA915" s="202"/>
      <c r="BB915" s="211"/>
      <c r="BC915" s="202"/>
    </row>
    <row r="916" spans="1:55" x14ac:dyDescent="0.25">
      <c r="A916" s="209"/>
      <c r="B916" s="210"/>
      <c r="C916" s="139"/>
      <c r="D916" s="216"/>
      <c r="E916" s="240"/>
      <c r="F916" s="77" t="s">
        <v>237</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v>140000</v>
      </c>
      <c r="AZ916" s="192"/>
      <c r="BA916" s="202"/>
      <c r="BB916" s="211"/>
      <c r="BC916" s="202"/>
    </row>
    <row r="917" spans="1:55" x14ac:dyDescent="0.25">
      <c r="A917" s="209"/>
      <c r="B917" s="210"/>
      <c r="C917" s="139"/>
      <c r="D917" s="216"/>
      <c r="E917" s="240"/>
      <c r="F917" s="77" t="s">
        <v>207</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v>25000</v>
      </c>
      <c r="AZ917" s="192"/>
      <c r="BA917" s="202"/>
      <c r="BB917" s="211"/>
      <c r="BC917" s="202"/>
    </row>
    <row r="918" spans="1:55" x14ac:dyDescent="0.25">
      <c r="A918" s="209"/>
      <c r="B918" s="210"/>
      <c r="C918" s="139"/>
      <c r="D918" s="216"/>
      <c r="E918" s="240"/>
      <c r="F918" s="77" t="s">
        <v>859</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v>50000</v>
      </c>
      <c r="AZ918" s="192"/>
      <c r="BA918" s="202"/>
      <c r="BB918" s="211"/>
      <c r="BC918" s="202"/>
    </row>
    <row r="919" spans="1:55" x14ac:dyDescent="0.25">
      <c r="A919" s="69"/>
      <c r="B919" s="23" t="s">
        <v>1655</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94">
        <f>SUM(AY912:AY918)</f>
        <v>1309329.3799999999</v>
      </c>
      <c r="AZ919" s="193">
        <f>AY919/E912</f>
        <v>1.000000053462486</v>
      </c>
      <c r="BA919" s="202"/>
      <c r="BB919" s="211"/>
      <c r="BC919" s="202"/>
    </row>
    <row r="920" spans="1:55" ht="15" customHeight="1" x14ac:dyDescent="0.25">
      <c r="A920" s="336">
        <v>107</v>
      </c>
      <c r="B920" s="345" t="s">
        <v>473</v>
      </c>
      <c r="C920" s="352" t="s">
        <v>472</v>
      </c>
      <c r="D920" s="382" t="s">
        <v>832</v>
      </c>
      <c r="E920" s="406">
        <v>1308854.31</v>
      </c>
      <c r="F920" s="7" t="s">
        <v>176</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v>721379</v>
      </c>
      <c r="AZ920" s="192"/>
      <c r="BA920" s="202">
        <v>5</v>
      </c>
      <c r="BB920" s="211">
        <v>721330.48</v>
      </c>
      <c r="BC920" s="202"/>
    </row>
    <row r="921" spans="1:55" x14ac:dyDescent="0.25">
      <c r="A921" s="337"/>
      <c r="B921" s="346"/>
      <c r="C921" s="353"/>
      <c r="D921" s="383"/>
      <c r="E921" s="407"/>
      <c r="F921" s="7" t="s">
        <v>153</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v>25000</v>
      </c>
      <c r="AZ921" s="192"/>
      <c r="BA921" s="202"/>
      <c r="BB921" s="211"/>
      <c r="BC921" s="202"/>
    </row>
    <row r="922" spans="1:55" x14ac:dyDescent="0.25">
      <c r="A922" s="341"/>
      <c r="B922" s="347"/>
      <c r="C922" s="354"/>
      <c r="D922" s="384"/>
      <c r="E922" s="408"/>
      <c r="F922" s="7" t="s">
        <v>135</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v>66000</v>
      </c>
      <c r="AZ922" s="192"/>
      <c r="BA922" s="202"/>
      <c r="BB922" s="211"/>
      <c r="BC922" s="202"/>
    </row>
    <row r="923" spans="1:55" x14ac:dyDescent="0.25">
      <c r="A923" s="209"/>
      <c r="B923" s="210"/>
      <c r="C923" s="139"/>
      <c r="D923" s="241"/>
      <c r="E923" s="217"/>
      <c r="F923" s="77" t="s">
        <v>237</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v>140000</v>
      </c>
      <c r="AZ923" s="192"/>
      <c r="BA923" s="202"/>
      <c r="BB923" s="211"/>
      <c r="BC923" s="202"/>
    </row>
    <row r="924" spans="1:55" x14ac:dyDescent="0.25">
      <c r="A924" s="209"/>
      <c r="B924" s="210"/>
      <c r="C924" s="139"/>
      <c r="D924" s="241"/>
      <c r="E924" s="217"/>
      <c r="F924" s="77" t="s">
        <v>151</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v>281475.88</v>
      </c>
      <c r="AZ924" s="192"/>
      <c r="BA924" s="202"/>
      <c r="BB924" s="211"/>
      <c r="BC924" s="202"/>
    </row>
    <row r="925" spans="1:55" x14ac:dyDescent="0.25">
      <c r="A925" s="209"/>
      <c r="B925" s="210"/>
      <c r="C925" s="139"/>
      <c r="D925" s="241"/>
      <c r="E925" s="217"/>
      <c r="F925" s="77" t="s">
        <v>859</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v>50000</v>
      </c>
      <c r="AZ925" s="192"/>
      <c r="BA925" s="202"/>
      <c r="BB925" s="211"/>
      <c r="BC925" s="202"/>
    </row>
    <row r="926" spans="1:55" x14ac:dyDescent="0.25">
      <c r="A926" s="209"/>
      <c r="B926" s="210"/>
      <c r="C926" s="139"/>
      <c r="D926" s="241"/>
      <c r="E926" s="217"/>
      <c r="F926" s="77" t="s">
        <v>207</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v>25000</v>
      </c>
      <c r="AZ926" s="192"/>
      <c r="BA926" s="202"/>
      <c r="BB926" s="211"/>
      <c r="BC926" s="202"/>
    </row>
    <row r="927" spans="1:55" x14ac:dyDescent="0.25">
      <c r="A927" s="69"/>
      <c r="B927" s="23" t="s">
        <v>1655</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94">
        <f>SUM(AY920:AY926)</f>
        <v>1308854.8799999999</v>
      </c>
      <c r="AZ927" s="193">
        <f>AY927/E920</f>
        <v>1.000000435495376</v>
      </c>
      <c r="BA927" s="202"/>
      <c r="BB927" s="211"/>
      <c r="BC927" s="202"/>
    </row>
    <row r="928" spans="1:55" ht="15" customHeight="1" x14ac:dyDescent="0.25">
      <c r="A928" s="336">
        <v>108</v>
      </c>
      <c r="B928" s="345" t="s">
        <v>474</v>
      </c>
      <c r="C928" s="352" t="s">
        <v>475</v>
      </c>
      <c r="D928" s="370" t="s">
        <v>1037</v>
      </c>
      <c r="E928" s="406">
        <v>1182841.31</v>
      </c>
      <c r="F928" s="7" t="s">
        <v>124</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f t="shared" ref="AY928:AY933" si="7">N928+M928+L928+K928+J928+I928+H928+G928</f>
        <v>30000</v>
      </c>
      <c r="AZ928" s="192"/>
      <c r="BA928" s="202"/>
      <c r="BB928" s="211"/>
      <c r="BC928" s="202"/>
    </row>
    <row r="929" spans="1:55" x14ac:dyDescent="0.25">
      <c r="A929" s="337"/>
      <c r="B929" s="346"/>
      <c r="C929" s="353"/>
      <c r="D929" s="371"/>
      <c r="E929" s="407"/>
      <c r="F929" s="7" t="s">
        <v>147</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f t="shared" si="7"/>
        <v>40000</v>
      </c>
      <c r="AZ929" s="192"/>
      <c r="BA929" s="202"/>
      <c r="BB929" s="211"/>
      <c r="BC929" s="202"/>
    </row>
    <row r="930" spans="1:55" x14ac:dyDescent="0.25">
      <c r="A930" s="337"/>
      <c r="B930" s="346"/>
      <c r="C930" s="353"/>
      <c r="D930" s="371"/>
      <c r="E930" s="407"/>
      <c r="F930" s="7" t="s">
        <v>148</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f t="shared" si="7"/>
        <v>550000</v>
      </c>
      <c r="AZ930" s="192"/>
      <c r="BA930" s="202">
        <v>12</v>
      </c>
      <c r="BB930" s="211">
        <v>600000</v>
      </c>
      <c r="BC930" s="202"/>
    </row>
    <row r="931" spans="1:55" x14ac:dyDescent="0.25">
      <c r="A931" s="337"/>
      <c r="B931" s="346"/>
      <c r="C931" s="353"/>
      <c r="D931" s="371"/>
      <c r="E931" s="407"/>
      <c r="F931" s="77" t="s">
        <v>126</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f t="shared" si="7"/>
        <v>55555.49</v>
      </c>
      <c r="AZ931" s="192"/>
      <c r="BA931" s="202"/>
      <c r="BB931" s="211"/>
      <c r="BC931" s="202"/>
    </row>
    <row r="932" spans="1:55" x14ac:dyDescent="0.25">
      <c r="A932" s="337"/>
      <c r="B932" s="346"/>
      <c r="C932" s="353"/>
      <c r="D932" s="371"/>
      <c r="E932" s="407"/>
      <c r="F932" s="77" t="s">
        <v>176</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f t="shared" si="7"/>
        <v>460989.48</v>
      </c>
      <c r="AZ932" s="192"/>
      <c r="BA932" s="202">
        <v>5</v>
      </c>
      <c r="BB932" s="211">
        <v>460650.74</v>
      </c>
      <c r="BC932" s="202"/>
    </row>
    <row r="933" spans="1:55" x14ac:dyDescent="0.25">
      <c r="A933" s="337"/>
      <c r="B933" s="346"/>
      <c r="C933" s="353"/>
      <c r="D933" s="371"/>
      <c r="E933" s="407"/>
      <c r="F933" s="77" t="s">
        <v>153</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f t="shared" si="7"/>
        <v>37037</v>
      </c>
      <c r="AZ933" s="192"/>
      <c r="BA933" s="202">
        <v>1</v>
      </c>
      <c r="BB933" s="211">
        <v>62592.480000000003</v>
      </c>
      <c r="BC933" s="202"/>
    </row>
    <row r="934" spans="1:55" x14ac:dyDescent="0.25">
      <c r="A934" s="209"/>
      <c r="B934" s="210"/>
      <c r="C934" s="139"/>
      <c r="D934" s="233"/>
      <c r="E934" s="217"/>
      <c r="F934" s="77" t="s">
        <v>207</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v>9259.25</v>
      </c>
      <c r="AZ934" s="192"/>
      <c r="BA934" s="202"/>
      <c r="BB934" s="211"/>
      <c r="BC934" s="202"/>
    </row>
    <row r="935" spans="1:55" x14ac:dyDescent="0.25">
      <c r="A935" s="67"/>
      <c r="B935" s="54" t="s">
        <v>1655</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94">
        <f>SUM(AY928:AY934)</f>
        <v>1182841.22</v>
      </c>
      <c r="AZ935" s="193">
        <f>AY935/E928</f>
        <v>0.99999992391202497</v>
      </c>
      <c r="BA935" s="202"/>
      <c r="BB935" s="211"/>
      <c r="BC935" s="202"/>
    </row>
    <row r="936" spans="1:55" x14ac:dyDescent="0.25">
      <c r="A936" s="375">
        <v>109</v>
      </c>
      <c r="B936" s="362" t="s">
        <v>476</v>
      </c>
      <c r="C936" s="349" t="s">
        <v>477</v>
      </c>
      <c r="D936" s="372" t="s">
        <v>1038</v>
      </c>
      <c r="E936" s="488">
        <v>1041319</v>
      </c>
      <c r="F936" s="190" t="s">
        <v>215</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97">
        <v>212508</v>
      </c>
      <c r="AZ936" s="195"/>
      <c r="BA936" s="202">
        <v>2</v>
      </c>
      <c r="BB936" s="211">
        <v>212460</v>
      </c>
      <c r="BC936" s="202"/>
    </row>
    <row r="937" spans="1:55" x14ac:dyDescent="0.25">
      <c r="A937" s="376"/>
      <c r="B937" s="363"/>
      <c r="C937" s="350"/>
      <c r="D937" s="381"/>
      <c r="E937" s="489"/>
      <c r="F937" s="190" t="s">
        <v>231</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97">
        <v>85003</v>
      </c>
      <c r="AZ937" s="195"/>
      <c r="BA937" s="202">
        <v>1</v>
      </c>
      <c r="BB937" s="211">
        <v>85000</v>
      </c>
      <c r="BC937" s="202"/>
    </row>
    <row r="938" spans="1:55" x14ac:dyDescent="0.25">
      <c r="A938" s="376"/>
      <c r="B938" s="363"/>
      <c r="C938" s="350"/>
      <c r="D938" s="381"/>
      <c r="E938" s="489"/>
      <c r="F938" s="190" t="s">
        <v>217</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97">
        <v>170007</v>
      </c>
      <c r="AZ938" s="195"/>
      <c r="BA938" s="202"/>
      <c r="BB938" s="211"/>
      <c r="BC938" s="202"/>
    </row>
    <row r="939" spans="1:55" x14ac:dyDescent="0.25">
      <c r="A939" s="263"/>
      <c r="B939" s="253"/>
      <c r="C939" s="221"/>
      <c r="D939" s="219"/>
      <c r="E939" s="218"/>
      <c r="F939" s="190" t="s">
        <v>218</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97">
        <v>265667</v>
      </c>
      <c r="AZ939" s="195"/>
      <c r="BA939" s="202"/>
      <c r="BB939" s="211"/>
      <c r="BC939" s="202"/>
    </row>
    <row r="940" spans="1:55" x14ac:dyDescent="0.25">
      <c r="A940" s="263"/>
      <c r="B940" s="253"/>
      <c r="C940" s="221"/>
      <c r="D940" s="219"/>
      <c r="E940" s="218"/>
      <c r="F940" s="190" t="s">
        <v>216</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97">
        <v>31874</v>
      </c>
      <c r="AZ940" s="195"/>
      <c r="BA940" s="202"/>
      <c r="BB940" s="211"/>
      <c r="BC940" s="202"/>
    </row>
    <row r="941" spans="1:55" x14ac:dyDescent="0.25">
      <c r="A941" s="263"/>
      <c r="B941" s="253"/>
      <c r="C941" s="221"/>
      <c r="D941" s="219"/>
      <c r="E941" s="218"/>
      <c r="F941" s="190" t="s">
        <v>271</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97">
        <v>63752</v>
      </c>
      <c r="AZ941" s="195"/>
      <c r="BA941" s="202"/>
      <c r="BB941" s="211"/>
      <c r="BC941" s="202"/>
    </row>
    <row r="942" spans="1:55" x14ac:dyDescent="0.25">
      <c r="A942" s="263"/>
      <c r="B942" s="253"/>
      <c r="C942" s="221"/>
      <c r="D942" s="219"/>
      <c r="E942" s="218"/>
      <c r="F942" s="190" t="s">
        <v>213</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97">
        <v>212508</v>
      </c>
      <c r="AZ942" s="195"/>
      <c r="BA942" s="202"/>
      <c r="BB942" s="211"/>
      <c r="BC942" s="202"/>
    </row>
    <row r="943" spans="1:55" x14ac:dyDescent="0.25">
      <c r="A943" s="68"/>
      <c r="B943" s="21" t="s">
        <v>1655</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94">
        <f>SUM(AY936:AY942)</f>
        <v>1041319</v>
      </c>
      <c r="AZ943" s="193">
        <f>AY943/E936</f>
        <v>1</v>
      </c>
      <c r="BA943" s="202"/>
      <c r="BB943" s="211"/>
      <c r="BC943" s="202"/>
    </row>
    <row r="944" spans="1:55" x14ac:dyDescent="0.25">
      <c r="A944" s="336">
        <v>110</v>
      </c>
      <c r="B944" s="345" t="s">
        <v>478</v>
      </c>
      <c r="C944" s="352" t="s">
        <v>477</v>
      </c>
      <c r="D944" s="370" t="s">
        <v>1039</v>
      </c>
      <c r="E944" s="406">
        <v>2373407.31</v>
      </c>
      <c r="F944" s="7" t="s">
        <v>176</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v>993140</v>
      </c>
      <c r="AZ944" s="192"/>
      <c r="BA944" s="202">
        <v>10</v>
      </c>
      <c r="BB944" s="211">
        <v>697986</v>
      </c>
      <c r="BC944" s="202"/>
    </row>
    <row r="945" spans="1:55" x14ac:dyDescent="0.25">
      <c r="A945" s="337"/>
      <c r="B945" s="346"/>
      <c r="C945" s="353"/>
      <c r="D945" s="371"/>
      <c r="E945" s="407"/>
      <c r="F945" s="7" t="s">
        <v>124</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v>518853</v>
      </c>
      <c r="AZ945" s="192"/>
      <c r="BA945" s="202">
        <v>2</v>
      </c>
      <c r="BB945" s="211">
        <v>15000</v>
      </c>
      <c r="BC945" s="202"/>
    </row>
    <row r="946" spans="1:55" x14ac:dyDescent="0.25">
      <c r="A946" s="337"/>
      <c r="B946" s="346"/>
      <c r="C946" s="353"/>
      <c r="D946" s="371"/>
      <c r="E946" s="407"/>
      <c r="F946" s="7" t="s">
        <v>173</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v>37630</v>
      </c>
      <c r="AZ946" s="192"/>
      <c r="BA946" s="202"/>
      <c r="BB946" s="211"/>
      <c r="BC946" s="202"/>
    </row>
    <row r="947" spans="1:55" x14ac:dyDescent="0.25">
      <c r="A947" s="337"/>
      <c r="B947" s="346"/>
      <c r="C947" s="353"/>
      <c r="D947" s="371"/>
      <c r="E947" s="407"/>
      <c r="F947" s="7" t="s">
        <v>135</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v>103784</v>
      </c>
      <c r="AZ947" s="192"/>
      <c r="BA947" s="202"/>
      <c r="BB947" s="211"/>
      <c r="BC947" s="202"/>
    </row>
    <row r="948" spans="1:55" x14ac:dyDescent="0.25">
      <c r="A948" s="209"/>
      <c r="B948" s="210"/>
      <c r="C948" s="139"/>
      <c r="D948" s="233"/>
      <c r="E948" s="217"/>
      <c r="F948" s="77" t="s">
        <v>126</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v>100000</v>
      </c>
      <c r="AZ948" s="192"/>
      <c r="BA948" s="202">
        <v>1</v>
      </c>
      <c r="BB948" s="211">
        <v>100000</v>
      </c>
      <c r="BC948" s="202"/>
    </row>
    <row r="949" spans="1:55" x14ac:dyDescent="0.25">
      <c r="A949" s="209"/>
      <c r="B949" s="210"/>
      <c r="C949" s="139"/>
      <c r="D949" s="233"/>
      <c r="E949" s="217"/>
      <c r="F949" s="77" t="s">
        <v>148</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v>620000</v>
      </c>
      <c r="AZ949" s="192"/>
      <c r="BA949" s="202">
        <v>10</v>
      </c>
      <c r="BB949" s="211">
        <v>560000</v>
      </c>
      <c r="BC949" s="202"/>
    </row>
    <row r="950" spans="1:55" x14ac:dyDescent="0.25">
      <c r="A950" s="69"/>
      <c r="B950" s="23" t="s">
        <v>1655</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94">
        <f>SUM(AY944:AY949)</f>
        <v>2373407</v>
      </c>
      <c r="AZ950" s="193">
        <f>AY950/E944</f>
        <v>0.99999986938609364</v>
      </c>
      <c r="BA950" s="202"/>
      <c r="BB950" s="211"/>
      <c r="BC950" s="202"/>
    </row>
    <row r="951" spans="1:55" ht="15" customHeight="1" x14ac:dyDescent="0.25">
      <c r="A951" s="336">
        <v>111</v>
      </c>
      <c r="B951" s="345" t="s">
        <v>481</v>
      </c>
      <c r="C951" s="352" t="s">
        <v>477</v>
      </c>
      <c r="D951" s="370" t="s">
        <v>1244</v>
      </c>
      <c r="E951" s="406">
        <v>1117978.25</v>
      </c>
      <c r="F951" s="7" t="s">
        <v>479</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138"/>
      <c r="AZ951" s="192"/>
      <c r="BA951" s="202"/>
      <c r="BB951" s="211"/>
      <c r="BC951" s="317" t="s">
        <v>5</v>
      </c>
    </row>
    <row r="952" spans="1:55" x14ac:dyDescent="0.25">
      <c r="A952" s="337"/>
      <c r="B952" s="346"/>
      <c r="C952" s="353"/>
      <c r="D952" s="383"/>
      <c r="E952" s="407"/>
      <c r="F952" s="7" t="s">
        <v>480</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92"/>
      <c r="BA952" s="202"/>
      <c r="BB952" s="211"/>
      <c r="BC952" s="202"/>
    </row>
    <row r="953" spans="1:55" x14ac:dyDescent="0.25">
      <c r="A953" s="337"/>
      <c r="B953" s="346"/>
      <c r="C953" s="353"/>
      <c r="D953" s="383"/>
      <c r="E953" s="407"/>
      <c r="F953" s="7" t="s">
        <v>482</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92"/>
      <c r="BA953" s="202"/>
      <c r="BB953" s="211"/>
      <c r="BC953" s="202"/>
    </row>
    <row r="954" spans="1:55" x14ac:dyDescent="0.25">
      <c r="A954" s="337"/>
      <c r="B954" s="346"/>
      <c r="C954" s="353"/>
      <c r="D954" s="383"/>
      <c r="E954" s="407"/>
      <c r="F954" s="7" t="s">
        <v>346</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92"/>
      <c r="BA954" s="202"/>
      <c r="BB954" s="211"/>
      <c r="BC954" s="202"/>
    </row>
    <row r="955" spans="1:55" x14ac:dyDescent="0.25">
      <c r="A955" s="341"/>
      <c r="B955" s="347"/>
      <c r="C955" s="354"/>
      <c r="D955" s="384"/>
      <c r="E955" s="408"/>
      <c r="F955" s="7" t="s">
        <v>483</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92"/>
      <c r="BA955" s="202"/>
      <c r="BB955" s="211"/>
      <c r="BC955" s="202"/>
    </row>
    <row r="956" spans="1:55" x14ac:dyDescent="0.25">
      <c r="A956" s="69"/>
      <c r="B956" s="23" t="s">
        <v>1655</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94">
        <f>SUM(AY951:AY955)</f>
        <v>0</v>
      </c>
      <c r="AZ956" s="193">
        <f>AY956/E951</f>
        <v>0</v>
      </c>
      <c r="BA956" s="202"/>
      <c r="BB956" s="211"/>
      <c r="BC956" s="202"/>
    </row>
    <row r="957" spans="1:55" x14ac:dyDescent="0.25">
      <c r="A957" s="336">
        <v>112</v>
      </c>
      <c r="B957" s="345" t="s">
        <v>484</v>
      </c>
      <c r="C957" s="352" t="s">
        <v>485</v>
      </c>
      <c r="D957" s="370" t="s">
        <v>1040</v>
      </c>
      <c r="E957" s="406">
        <v>1890581.86</v>
      </c>
      <c r="F957" s="7" t="s">
        <v>1060</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v>715781.05</v>
      </c>
      <c r="AZ957" s="192"/>
      <c r="BA957" s="202">
        <v>6</v>
      </c>
      <c r="BB957" s="211">
        <v>685775.15</v>
      </c>
      <c r="BC957" s="202"/>
    </row>
    <row r="958" spans="1:55" x14ac:dyDescent="0.25">
      <c r="A958" s="337"/>
      <c r="B958" s="346"/>
      <c r="C958" s="353"/>
      <c r="D958" s="371"/>
      <c r="E958" s="407"/>
      <c r="F958" s="7" t="s">
        <v>486</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v>701806.27</v>
      </c>
      <c r="AZ958" s="192"/>
      <c r="BA958" s="202"/>
      <c r="BB958" s="211"/>
      <c r="BC958" s="202"/>
    </row>
    <row r="959" spans="1:55" x14ac:dyDescent="0.25">
      <c r="A959" s="337"/>
      <c r="B959" s="346"/>
      <c r="C959" s="353"/>
      <c r="D959" s="371"/>
      <c r="E959" s="407"/>
      <c r="F959" s="7" t="s">
        <v>487</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v>10000</v>
      </c>
      <c r="AZ959" s="192"/>
      <c r="BA959" s="202"/>
      <c r="BB959" s="211"/>
      <c r="BC959" s="202"/>
    </row>
    <row r="960" spans="1:55" x14ac:dyDescent="0.25">
      <c r="A960" s="337"/>
      <c r="B960" s="346"/>
      <c r="C960" s="353"/>
      <c r="D960" s="371"/>
      <c r="E960" s="407"/>
      <c r="F960" s="7" t="s">
        <v>488</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v>75000</v>
      </c>
      <c r="AZ960" s="192"/>
      <c r="BA960" s="202">
        <v>1</v>
      </c>
      <c r="BB960" s="211">
        <v>15000</v>
      </c>
      <c r="BC960" s="202"/>
    </row>
    <row r="961" spans="1:55" x14ac:dyDescent="0.25">
      <c r="A961" s="341"/>
      <c r="B961" s="347"/>
      <c r="C961" s="354"/>
      <c r="D961" s="385"/>
      <c r="E961" s="408"/>
      <c r="F961" s="7" t="s">
        <v>489</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v>280000</v>
      </c>
      <c r="AZ961" s="192"/>
      <c r="BA961" s="202">
        <v>4</v>
      </c>
      <c r="BB961" s="211">
        <v>160000</v>
      </c>
      <c r="BC961" s="202"/>
    </row>
    <row r="962" spans="1:55" x14ac:dyDescent="0.25">
      <c r="A962" s="209"/>
      <c r="B962" s="210"/>
      <c r="C962" s="139"/>
      <c r="D962" s="233"/>
      <c r="E962" s="217"/>
      <c r="F962" s="77" t="s">
        <v>546</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v>53996.97</v>
      </c>
      <c r="AZ962" s="192"/>
      <c r="BA962" s="202"/>
      <c r="BB962" s="211"/>
      <c r="BC962" s="202"/>
    </row>
    <row r="963" spans="1:55" x14ac:dyDescent="0.25">
      <c r="A963" s="209"/>
      <c r="B963" s="210"/>
      <c r="C963" s="139"/>
      <c r="D963" s="233"/>
      <c r="E963" s="217"/>
      <c r="F963" s="77" t="s">
        <v>543</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v>53996.97</v>
      </c>
      <c r="AZ963" s="192"/>
      <c r="BA963" s="202"/>
      <c r="BB963" s="211"/>
      <c r="BC963" s="202"/>
    </row>
    <row r="964" spans="1:55" x14ac:dyDescent="0.25">
      <c r="A964" s="69"/>
      <c r="B964" s="23" t="s">
        <v>1655</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94">
        <f>SUM(AY957:AY963)</f>
        <v>1890581.26</v>
      </c>
      <c r="AZ964" s="193">
        <f>AY964/E957</f>
        <v>0.99999968263738648</v>
      </c>
      <c r="BA964" s="202"/>
      <c r="BB964" s="211"/>
      <c r="BC964" s="202"/>
    </row>
    <row r="965" spans="1:55" x14ac:dyDescent="0.25">
      <c r="A965" s="336">
        <v>113</v>
      </c>
      <c r="B965" s="345" t="s">
        <v>490</v>
      </c>
      <c r="C965" s="352" t="s">
        <v>477</v>
      </c>
      <c r="D965" s="370" t="s">
        <v>1061</v>
      </c>
      <c r="E965" s="406">
        <v>971437.1100000001</v>
      </c>
      <c r="F965" s="7" t="s">
        <v>173</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v>11388</v>
      </c>
      <c r="AZ965" s="192"/>
      <c r="BA965" s="202"/>
      <c r="BB965" s="211"/>
      <c r="BC965" s="202"/>
    </row>
    <row r="966" spans="1:55" x14ac:dyDescent="0.25">
      <c r="A966" s="337"/>
      <c r="B966" s="346"/>
      <c r="C966" s="353"/>
      <c r="D966" s="343"/>
      <c r="E966" s="407"/>
      <c r="F966" s="7" t="s">
        <v>124</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v>181661</v>
      </c>
      <c r="AZ966" s="192"/>
      <c r="BA966" s="202"/>
      <c r="BB966" s="211"/>
      <c r="BC966" s="202"/>
    </row>
    <row r="967" spans="1:55" x14ac:dyDescent="0.25">
      <c r="A967" s="337"/>
      <c r="B967" s="346"/>
      <c r="C967" s="353"/>
      <c r="D967" s="343"/>
      <c r="E967" s="407"/>
      <c r="F967" s="7" t="s">
        <v>135</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v>45415</v>
      </c>
      <c r="AZ967" s="192"/>
      <c r="BA967" s="202"/>
      <c r="BB967" s="211"/>
      <c r="BC967" s="202"/>
    </row>
    <row r="968" spans="1:55" x14ac:dyDescent="0.25">
      <c r="A968" s="337"/>
      <c r="B968" s="346"/>
      <c r="C968" s="353"/>
      <c r="D968" s="343"/>
      <c r="E968" s="407"/>
      <c r="F968" s="7" t="s">
        <v>148</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v>200000</v>
      </c>
      <c r="AZ968" s="192"/>
      <c r="BA968" s="202"/>
      <c r="BB968" s="211"/>
      <c r="BC968" s="202"/>
    </row>
    <row r="969" spans="1:55" x14ac:dyDescent="0.25">
      <c r="A969" s="341"/>
      <c r="B969" s="347"/>
      <c r="C969" s="354"/>
      <c r="D969" s="344"/>
      <c r="E969" s="408"/>
      <c r="F969" s="7" t="s">
        <v>176</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v>462974</v>
      </c>
      <c r="AZ969" s="192"/>
      <c r="BA969" s="202">
        <v>5</v>
      </c>
      <c r="BB969" s="211">
        <v>349636</v>
      </c>
      <c r="BC969" s="202"/>
    </row>
    <row r="970" spans="1:55" x14ac:dyDescent="0.25">
      <c r="A970" s="209"/>
      <c r="B970" s="210"/>
      <c r="C970" s="139"/>
      <c r="D970" s="266"/>
      <c r="E970" s="217"/>
      <c r="F970" s="77" t="s">
        <v>126</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v>70000</v>
      </c>
      <c r="AZ970" s="192"/>
      <c r="BA970" s="202"/>
      <c r="BB970" s="211"/>
      <c r="BC970" s="202"/>
    </row>
    <row r="971" spans="1:55" x14ac:dyDescent="0.25">
      <c r="A971" s="69"/>
      <c r="B971" s="23" t="s">
        <v>1655</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94">
        <f>SUM(AY965:AY970)</f>
        <v>971438</v>
      </c>
      <c r="AZ971" s="193">
        <f>AY971/E965</f>
        <v>1.0000009161684176</v>
      </c>
      <c r="BA971" s="202"/>
      <c r="BB971" s="211"/>
      <c r="BC971" s="202"/>
    </row>
    <row r="972" spans="1:55" x14ac:dyDescent="0.25">
      <c r="A972" s="336">
        <v>114</v>
      </c>
      <c r="B972" s="345" t="s">
        <v>491</v>
      </c>
      <c r="C972" s="352" t="s">
        <v>492</v>
      </c>
      <c r="D972" s="370" t="s">
        <v>1062</v>
      </c>
      <c r="E972" s="406">
        <v>2314338.7400000002</v>
      </c>
      <c r="F972" s="7" t="s">
        <v>1290</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v>20164.580000000002</v>
      </c>
      <c r="AZ972" s="192"/>
      <c r="BA972" s="202"/>
      <c r="BB972" s="211"/>
      <c r="BC972" s="202"/>
    </row>
    <row r="973" spans="1:55" x14ac:dyDescent="0.25">
      <c r="A973" s="337"/>
      <c r="B973" s="346"/>
      <c r="C973" s="353"/>
      <c r="D973" s="371"/>
      <c r="E973" s="407"/>
      <c r="F973" s="7" t="s">
        <v>1291</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v>134271</v>
      </c>
      <c r="AZ973" s="192"/>
      <c r="BA973" s="202"/>
      <c r="BB973" s="211"/>
      <c r="BC973" s="202"/>
    </row>
    <row r="974" spans="1:55" x14ac:dyDescent="0.25">
      <c r="A974" s="337"/>
      <c r="B974" s="346"/>
      <c r="C974" s="353"/>
      <c r="D974" s="371"/>
      <c r="E974" s="407"/>
      <c r="F974" s="7" t="s">
        <v>1292</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v>148556</v>
      </c>
      <c r="AZ974" s="192"/>
      <c r="BA974" s="202"/>
      <c r="BB974" s="211"/>
      <c r="BC974" s="202"/>
    </row>
    <row r="975" spans="1:55" x14ac:dyDescent="0.25">
      <c r="A975" s="337"/>
      <c r="B975" s="346"/>
      <c r="C975" s="353"/>
      <c r="D975" s="371"/>
      <c r="E975" s="407"/>
      <c r="F975" s="7" t="s">
        <v>1293</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v>134555</v>
      </c>
      <c r="AZ975" s="192"/>
      <c r="BA975" s="202"/>
      <c r="BB975" s="211"/>
      <c r="BC975" s="202"/>
    </row>
    <row r="976" spans="1:55" x14ac:dyDescent="0.25">
      <c r="A976" s="341"/>
      <c r="B976" s="347"/>
      <c r="C976" s="354"/>
      <c r="D976" s="385"/>
      <c r="E976" s="408"/>
      <c r="F976" s="7" t="s">
        <v>1294</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v>134555</v>
      </c>
      <c r="AZ976" s="192"/>
      <c r="BA976" s="202"/>
      <c r="BB976" s="211"/>
      <c r="BC976" s="202"/>
    </row>
    <row r="977" spans="1:55" x14ac:dyDescent="0.25">
      <c r="A977" s="209"/>
      <c r="B977" s="210"/>
      <c r="C977" s="139"/>
      <c r="D977" s="233"/>
      <c r="E977" s="217"/>
      <c r="F977" s="77" t="s">
        <v>1295</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v>134271.1</v>
      </c>
      <c r="AZ977" s="192"/>
      <c r="BA977" s="202"/>
      <c r="BB977" s="211"/>
      <c r="BC977" s="202"/>
    </row>
    <row r="978" spans="1:55" x14ac:dyDescent="0.25">
      <c r="A978" s="209"/>
      <c r="B978" s="210"/>
      <c r="C978" s="139"/>
      <c r="D978" s="233"/>
      <c r="E978" s="217"/>
      <c r="F978" s="77" t="s">
        <v>1296</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v>430576</v>
      </c>
      <c r="AZ978" s="192"/>
      <c r="BA978" s="202">
        <v>12</v>
      </c>
      <c r="BB978" s="211">
        <v>400000</v>
      </c>
      <c r="BC978" s="202" t="s">
        <v>1719</v>
      </c>
    </row>
    <row r="979" spans="1:55" x14ac:dyDescent="0.25">
      <c r="A979" s="209"/>
      <c r="B979" s="210"/>
      <c r="C979" s="139"/>
      <c r="D979" s="233"/>
      <c r="E979" s="217"/>
      <c r="F979" s="77" t="s">
        <v>1297</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v>309507.12</v>
      </c>
      <c r="AZ979" s="192"/>
      <c r="BA979" s="202">
        <v>2</v>
      </c>
      <c r="BB979" s="211">
        <v>127892</v>
      </c>
      <c r="BC979" s="202" t="s">
        <v>1720</v>
      </c>
    </row>
    <row r="980" spans="1:55" x14ac:dyDescent="0.25">
      <c r="A980" s="209"/>
      <c r="B980" s="210"/>
      <c r="C980" s="139"/>
      <c r="D980" s="233"/>
      <c r="E980" s="217"/>
      <c r="F980" s="77" t="s">
        <v>1298</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v>67277</v>
      </c>
      <c r="AZ980" s="192"/>
      <c r="BA980" s="202"/>
      <c r="BB980" s="211"/>
      <c r="BC980" s="202"/>
    </row>
    <row r="981" spans="1:55" x14ac:dyDescent="0.25">
      <c r="A981" s="209"/>
      <c r="B981" s="210"/>
      <c r="C981" s="139"/>
      <c r="D981" s="233"/>
      <c r="E981" s="217"/>
      <c r="F981" s="77" t="s">
        <v>1299</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v>47094</v>
      </c>
      <c r="AZ981" s="192"/>
      <c r="BA981" s="202"/>
      <c r="BB981" s="211"/>
      <c r="BC981" s="202"/>
    </row>
    <row r="982" spans="1:55" x14ac:dyDescent="0.25">
      <c r="A982" s="209"/>
      <c r="B982" s="210"/>
      <c r="C982" s="139"/>
      <c r="D982" s="233"/>
      <c r="E982" s="217"/>
      <c r="F982" s="77" t="s">
        <v>1300</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v>645867.93999999994</v>
      </c>
      <c r="AZ982" s="192"/>
      <c r="BA982" s="202">
        <v>8</v>
      </c>
      <c r="BB982" s="211">
        <v>496474.19</v>
      </c>
      <c r="BC982" s="202" t="s">
        <v>1475</v>
      </c>
    </row>
    <row r="983" spans="1:55" x14ac:dyDescent="0.25">
      <c r="A983" s="209"/>
      <c r="B983" s="210"/>
      <c r="C983" s="139"/>
      <c r="D983" s="233"/>
      <c r="E983" s="217"/>
      <c r="F983" s="77" t="s">
        <v>1301</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v>80733</v>
      </c>
      <c r="AZ983" s="192"/>
      <c r="BA983" s="202"/>
      <c r="BB983" s="211"/>
      <c r="BC983" s="202"/>
    </row>
    <row r="984" spans="1:55" x14ac:dyDescent="0.25">
      <c r="A984" s="209"/>
      <c r="B984" s="210"/>
      <c r="C984" s="139"/>
      <c r="D984" s="233"/>
      <c r="E984" s="217"/>
      <c r="F984" s="77" t="s">
        <v>1302</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v>26911</v>
      </c>
      <c r="AZ984" s="192"/>
      <c r="BA984" s="202"/>
      <c r="BB984" s="211"/>
      <c r="BC984" s="202"/>
    </row>
    <row r="985" spans="1:55" x14ac:dyDescent="0.25">
      <c r="A985" s="69"/>
      <c r="B985" s="23" t="s">
        <v>1655</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94">
        <f>SUM(AY972:AY984)</f>
        <v>2314338.7400000002</v>
      </c>
      <c r="AZ985" s="193">
        <f>AY985/E972</f>
        <v>1</v>
      </c>
      <c r="BA985" s="202"/>
      <c r="BB985" s="211"/>
      <c r="BC985" s="202"/>
    </row>
    <row r="986" spans="1:55" ht="15" customHeight="1" x14ac:dyDescent="0.25">
      <c r="A986" s="336">
        <v>115</v>
      </c>
      <c r="B986" s="345" t="s">
        <v>493</v>
      </c>
      <c r="C986" s="352" t="s">
        <v>494</v>
      </c>
      <c r="D986" s="370" t="s">
        <v>1168</v>
      </c>
      <c r="E986" s="406">
        <v>2681755.96</v>
      </c>
      <c r="F986" s="7" t="s">
        <v>1692</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8">
        <v>1254301.69</v>
      </c>
      <c r="AZ986" s="192"/>
      <c r="BA986" s="202">
        <v>20</v>
      </c>
      <c r="BB986" s="211">
        <v>1201770.3999999999</v>
      </c>
      <c r="BC986" s="202" t="s">
        <v>68</v>
      </c>
    </row>
    <row r="987" spans="1:55" x14ac:dyDescent="0.25">
      <c r="A987" s="337"/>
      <c r="B987" s="346"/>
      <c r="C987" s="353"/>
      <c r="D987" s="371"/>
      <c r="E987" s="407"/>
      <c r="F987" s="7" t="s">
        <v>292</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8">
        <v>878011.1</v>
      </c>
      <c r="AZ987" s="192"/>
      <c r="BA987" s="202">
        <v>6</v>
      </c>
      <c r="BB987" s="211">
        <v>270000</v>
      </c>
      <c r="BC987" s="202"/>
    </row>
    <row r="988" spans="1:55" x14ac:dyDescent="0.25">
      <c r="A988" s="337"/>
      <c r="B988" s="346"/>
      <c r="C988" s="353"/>
      <c r="D988" s="371"/>
      <c r="E988" s="407"/>
      <c r="F988" s="7" t="s">
        <v>495</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8">
        <v>50172.07</v>
      </c>
      <c r="AZ988" s="192"/>
      <c r="BA988" s="202"/>
      <c r="BB988" s="211"/>
      <c r="BC988" s="202"/>
    </row>
    <row r="989" spans="1:55" x14ac:dyDescent="0.25">
      <c r="A989" s="337"/>
      <c r="B989" s="346"/>
      <c r="C989" s="353"/>
      <c r="D989" s="371"/>
      <c r="E989" s="407"/>
      <c r="F989" s="7" t="s">
        <v>293</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8">
        <v>25086.03</v>
      </c>
      <c r="AZ989" s="192"/>
      <c r="BA989" s="202"/>
      <c r="BB989" s="211"/>
      <c r="BC989" s="202"/>
    </row>
    <row r="990" spans="1:55" x14ac:dyDescent="0.25">
      <c r="A990" s="341"/>
      <c r="B990" s="347"/>
      <c r="C990" s="354"/>
      <c r="D990" s="385"/>
      <c r="E990" s="408"/>
      <c r="F990" s="7" t="s">
        <v>1158</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8">
        <v>125430</v>
      </c>
      <c r="AZ990" s="192"/>
      <c r="BA990" s="202">
        <v>7</v>
      </c>
      <c r="BB990" s="211">
        <v>105000</v>
      </c>
      <c r="BC990" s="202" t="s">
        <v>1561</v>
      </c>
    </row>
    <row r="991" spans="1:55" x14ac:dyDescent="0.25">
      <c r="A991" s="209"/>
      <c r="B991" s="210"/>
      <c r="C991" s="139"/>
      <c r="D991" s="220"/>
      <c r="E991" s="217"/>
      <c r="F991" s="77" t="s">
        <v>1159</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8">
        <v>336212</v>
      </c>
      <c r="AZ991" s="192"/>
      <c r="BA991" s="202">
        <v>5</v>
      </c>
      <c r="BB991" s="211">
        <v>180000</v>
      </c>
      <c r="BC991" s="202" t="s">
        <v>80</v>
      </c>
    </row>
    <row r="992" spans="1:55" x14ac:dyDescent="0.25">
      <c r="A992" s="209"/>
      <c r="B992" s="210"/>
      <c r="C992" s="139"/>
      <c r="D992" s="233"/>
      <c r="E992" s="217"/>
      <c r="F992" s="77" t="s">
        <v>173</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8">
        <v>12543</v>
      </c>
      <c r="AZ992" s="192"/>
      <c r="BA992" s="202"/>
      <c r="BB992" s="211"/>
      <c r="BC992" s="202"/>
    </row>
    <row r="993" spans="1:55" x14ac:dyDescent="0.25">
      <c r="A993" s="69"/>
      <c r="B993" s="23" t="s">
        <v>1655</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94">
        <f>SUM(AY986:AY992)</f>
        <v>2681755.8899999997</v>
      </c>
      <c r="AZ993" s="193">
        <f>AY993/E986</f>
        <v>0.99999997389769935</v>
      </c>
      <c r="BA993" s="202"/>
      <c r="BB993" s="211"/>
      <c r="BC993" s="202"/>
    </row>
    <row r="994" spans="1:55" ht="15" customHeight="1" x14ac:dyDescent="0.25">
      <c r="A994" s="377">
        <v>116</v>
      </c>
      <c r="B994" s="358" t="s">
        <v>496</v>
      </c>
      <c r="C994" s="365" t="s">
        <v>497</v>
      </c>
      <c r="D994" s="369" t="s">
        <v>1063</v>
      </c>
      <c r="E994" s="421">
        <v>1779618.31</v>
      </c>
      <c r="F994" s="7" t="s">
        <v>121</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v>808000</v>
      </c>
      <c r="AZ994" s="192"/>
      <c r="BA994" s="202">
        <v>8</v>
      </c>
      <c r="BB994" s="211">
        <v>682075.02</v>
      </c>
      <c r="BC994" s="202" t="s">
        <v>81</v>
      </c>
    </row>
    <row r="995" spans="1:55" x14ac:dyDescent="0.25">
      <c r="A995" s="377"/>
      <c r="B995" s="358"/>
      <c r="C995" s="365"/>
      <c r="D995" s="369"/>
      <c r="E995" s="421"/>
      <c r="F995" s="7" t="s">
        <v>356</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138">
        <v>20000</v>
      </c>
      <c r="AZ995" s="192"/>
      <c r="BA995" s="202">
        <v>3</v>
      </c>
      <c r="BB995" s="211">
        <v>15000</v>
      </c>
      <c r="BC995" s="202" t="s">
        <v>82</v>
      </c>
    </row>
    <row r="996" spans="1:55" x14ac:dyDescent="0.25">
      <c r="A996" s="377"/>
      <c r="B996" s="358"/>
      <c r="C996" s="365"/>
      <c r="D996" s="369"/>
      <c r="E996" s="421"/>
      <c r="F996" s="7" t="s">
        <v>223</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138">
        <v>259236</v>
      </c>
      <c r="AZ996" s="192"/>
      <c r="BA996" s="202">
        <v>24</v>
      </c>
      <c r="BB996" s="211">
        <v>240000</v>
      </c>
      <c r="BC996" s="202" t="s">
        <v>83</v>
      </c>
    </row>
    <row r="997" spans="1:55" x14ac:dyDescent="0.25">
      <c r="A997" s="377"/>
      <c r="B997" s="358"/>
      <c r="C997" s="365"/>
      <c r="D997" s="369"/>
      <c r="E997" s="421"/>
      <c r="F997" s="7" t="s">
        <v>357</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v>136792</v>
      </c>
      <c r="AZ997" s="192"/>
      <c r="BA997" s="202"/>
      <c r="BB997" s="211"/>
      <c r="BC997" s="202"/>
    </row>
    <row r="998" spans="1:55" x14ac:dyDescent="0.25">
      <c r="A998" s="377"/>
      <c r="B998" s="358"/>
      <c r="C998" s="365"/>
      <c r="D998" s="369"/>
      <c r="E998" s="421"/>
      <c r="F998" s="7" t="s">
        <v>1208</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v>30426</v>
      </c>
      <c r="AZ998" s="192"/>
      <c r="BA998" s="202"/>
      <c r="BB998" s="211"/>
      <c r="BC998" s="202"/>
    </row>
    <row r="999" spans="1:55" x14ac:dyDescent="0.25">
      <c r="A999" s="377"/>
      <c r="B999" s="358"/>
      <c r="C999" s="365"/>
      <c r="D999" s="369"/>
      <c r="E999" s="421"/>
      <c r="F999" s="7" t="s">
        <v>181</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v>345904</v>
      </c>
      <c r="AZ999" s="192"/>
      <c r="BA999" s="202"/>
      <c r="BB999" s="211"/>
      <c r="BC999" s="202"/>
    </row>
    <row r="1000" spans="1:55" x14ac:dyDescent="0.25">
      <c r="A1000" s="242"/>
      <c r="B1000" s="210"/>
      <c r="C1000" s="139"/>
      <c r="D1000" s="233"/>
      <c r="E1000" s="217"/>
      <c r="F1000" s="77" t="s">
        <v>319</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v>20000</v>
      </c>
      <c r="AZ1000" s="192"/>
      <c r="BA1000" s="202"/>
      <c r="BB1000" s="211"/>
      <c r="BC1000" s="202"/>
    </row>
    <row r="1001" spans="1:55" x14ac:dyDescent="0.25">
      <c r="A1001" s="242"/>
      <c r="B1001" s="210"/>
      <c r="C1001" s="139"/>
      <c r="D1001" s="233"/>
      <c r="E1001" s="217"/>
      <c r="F1001" s="77" t="s">
        <v>154</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v>80000</v>
      </c>
      <c r="AZ1001" s="192"/>
      <c r="BA1001" s="202"/>
      <c r="BB1001" s="211"/>
      <c r="BC1001" s="202"/>
    </row>
    <row r="1002" spans="1:55" x14ac:dyDescent="0.25">
      <c r="A1002" s="242"/>
      <c r="B1002" s="210"/>
      <c r="C1002" s="139"/>
      <c r="D1002" s="233"/>
      <c r="E1002" s="217"/>
      <c r="F1002" s="77" t="s">
        <v>1303</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v>50426</v>
      </c>
      <c r="AZ1002" s="192"/>
      <c r="BA1002" s="202"/>
      <c r="BB1002" s="211"/>
      <c r="BC1002" s="202"/>
    </row>
    <row r="1003" spans="1:55" x14ac:dyDescent="0.25">
      <c r="A1003" s="242"/>
      <c r="B1003" s="210"/>
      <c r="C1003" s="139"/>
      <c r="D1003" s="233"/>
      <c r="E1003" s="217"/>
      <c r="F1003" s="77" t="s">
        <v>1209</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v>28834</v>
      </c>
      <c r="AZ1003" s="192"/>
      <c r="BA1003" s="202"/>
      <c r="BB1003" s="211"/>
      <c r="BC1003" s="202"/>
    </row>
    <row r="1004" spans="1:55" x14ac:dyDescent="0.25">
      <c r="A1004" s="69"/>
      <c r="B1004" s="23" t="s">
        <v>1655</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94">
        <f>SUM(AY994:AY1003)</f>
        <v>1779618</v>
      </c>
      <c r="AZ1004" s="193">
        <f>AY1004/E994</f>
        <v>0.99999982580534363</v>
      </c>
      <c r="BA1004" s="202"/>
      <c r="BB1004" s="211"/>
      <c r="BC1004" s="202"/>
    </row>
    <row r="1005" spans="1:55" x14ac:dyDescent="0.25">
      <c r="A1005" s="336">
        <v>117</v>
      </c>
      <c r="B1005" s="345" t="s">
        <v>498</v>
      </c>
      <c r="C1005" s="352" t="s">
        <v>499</v>
      </c>
      <c r="D1005" s="370" t="s">
        <v>1064</v>
      </c>
      <c r="E1005" s="406">
        <v>1566328.06</v>
      </c>
      <c r="F1005" s="8" t="s">
        <v>121</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v>810000</v>
      </c>
      <c r="AZ1005" s="192"/>
      <c r="BA1005" s="202">
        <v>8</v>
      </c>
      <c r="BB1005" s="211">
        <v>788623.71</v>
      </c>
      <c r="BC1005" s="202" t="s">
        <v>69</v>
      </c>
    </row>
    <row r="1006" spans="1:55" x14ac:dyDescent="0.25">
      <c r="A1006" s="337"/>
      <c r="B1006" s="346"/>
      <c r="C1006" s="353"/>
      <c r="D1006" s="371"/>
      <c r="E1006" s="407"/>
      <c r="F1006" s="8" t="s">
        <v>356</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v>20000</v>
      </c>
      <c r="AZ1006" s="192"/>
      <c r="BA1006" s="202">
        <v>1</v>
      </c>
      <c r="BB1006" s="211">
        <v>5000</v>
      </c>
      <c r="BC1006" s="202" t="s">
        <v>70</v>
      </c>
    </row>
    <row r="1007" spans="1:55" x14ac:dyDescent="0.25">
      <c r="A1007" s="337"/>
      <c r="B1007" s="346"/>
      <c r="C1007" s="353"/>
      <c r="D1007" s="371"/>
      <c r="E1007" s="407"/>
      <c r="F1007" s="8" t="s">
        <v>223</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v>245147.65</v>
      </c>
      <c r="AZ1007" s="192"/>
      <c r="BA1007" s="202">
        <v>4</v>
      </c>
      <c r="BB1007" s="211">
        <v>40000</v>
      </c>
      <c r="BC1007" s="202" t="s">
        <v>1602</v>
      </c>
    </row>
    <row r="1008" spans="1:55" x14ac:dyDescent="0.25">
      <c r="A1008" s="337"/>
      <c r="B1008" s="346"/>
      <c r="C1008" s="353"/>
      <c r="D1008" s="371"/>
      <c r="E1008" s="407"/>
      <c r="F1008" s="8" t="s">
        <v>1208</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v>33619.68</v>
      </c>
      <c r="AZ1008" s="192"/>
      <c r="BA1008" s="202"/>
      <c r="BB1008" s="211"/>
      <c r="BC1008" s="202"/>
    </row>
    <row r="1009" spans="1:55" x14ac:dyDescent="0.25">
      <c r="A1009" s="337"/>
      <c r="B1009" s="346"/>
      <c r="C1009" s="353"/>
      <c r="D1009" s="371"/>
      <c r="E1009" s="407"/>
      <c r="F1009" s="8" t="s">
        <v>181</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v>378959.75</v>
      </c>
      <c r="AZ1009" s="192"/>
      <c r="BA1009" s="202"/>
      <c r="BB1009" s="211"/>
      <c r="BC1009" s="202"/>
    </row>
    <row r="1010" spans="1:55" x14ac:dyDescent="0.25">
      <c r="A1010" s="337"/>
      <c r="B1010" s="346"/>
      <c r="C1010" s="353"/>
      <c r="D1010" s="371"/>
      <c r="E1010" s="407"/>
      <c r="F1010" s="8" t="s">
        <v>1210</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v>15300.49</v>
      </c>
      <c r="AZ1010" s="192"/>
      <c r="BA1010" s="202"/>
      <c r="BB1010" s="211"/>
      <c r="BC1010" s="202"/>
    </row>
    <row r="1011" spans="1:55" x14ac:dyDescent="0.25">
      <c r="A1011" s="209"/>
      <c r="B1011" s="210"/>
      <c r="C1011" s="139"/>
      <c r="D1011" s="233"/>
      <c r="E1011" s="217"/>
      <c r="F1011" s="78" t="s">
        <v>319</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v>20000</v>
      </c>
      <c r="AZ1011" s="192"/>
      <c r="BA1011" s="202"/>
      <c r="BB1011" s="211"/>
      <c r="BC1011" s="202"/>
    </row>
    <row r="1012" spans="1:55" x14ac:dyDescent="0.25">
      <c r="A1012" s="209"/>
      <c r="B1012" s="210"/>
      <c r="C1012" s="139"/>
      <c r="D1012" s="233"/>
      <c r="E1012" s="217"/>
      <c r="F1012" s="78" t="s">
        <v>1304</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v>15300.49</v>
      </c>
      <c r="AZ1012" s="192"/>
      <c r="BA1012" s="202"/>
      <c r="BB1012" s="211"/>
      <c r="BC1012" s="202"/>
    </row>
    <row r="1013" spans="1:55" x14ac:dyDescent="0.25">
      <c r="A1013" s="209"/>
      <c r="B1013" s="210"/>
      <c r="C1013" s="139"/>
      <c r="D1013" s="233"/>
      <c r="E1013" s="217"/>
      <c r="F1013" s="78" t="s">
        <v>154</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v>28000</v>
      </c>
      <c r="AZ1013" s="192"/>
      <c r="BA1013" s="202"/>
      <c r="BB1013" s="211"/>
      <c r="BC1013" s="202"/>
    </row>
    <row r="1014" spans="1:55" x14ac:dyDescent="0.25">
      <c r="A1014" s="67"/>
      <c r="B1014" s="54" t="s">
        <v>1655</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94">
        <f>SUM(AY1005:AY1013)</f>
        <v>1566328.0599999998</v>
      </c>
      <c r="AZ1014" s="193">
        <f>AY1014/E1005</f>
        <v>0.99999999999999989</v>
      </c>
      <c r="BA1014" s="202"/>
      <c r="BB1014" s="211"/>
      <c r="BC1014" s="202"/>
    </row>
    <row r="1015" spans="1:55" ht="15" customHeight="1" x14ac:dyDescent="0.25">
      <c r="A1015" s="336">
        <v>118</v>
      </c>
      <c r="B1015" s="345" t="s">
        <v>500</v>
      </c>
      <c r="C1015" s="352" t="s">
        <v>497</v>
      </c>
      <c r="D1015" s="369" t="s">
        <v>1243</v>
      </c>
      <c r="E1015" s="406">
        <v>1534103.27</v>
      </c>
      <c r="F1015" s="144" t="s">
        <v>1065</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145">
        <f>N1015+M1015+L1015+K1015+J1015+I1015+H1015+G1015</f>
        <v>450000.44</v>
      </c>
      <c r="AZ1015" s="192"/>
      <c r="BA1015" s="202">
        <v>4</v>
      </c>
      <c r="BB1015" s="211">
        <v>180000</v>
      </c>
      <c r="BC1015" s="202" t="s">
        <v>84</v>
      </c>
    </row>
    <row r="1016" spans="1:55" x14ac:dyDescent="0.25">
      <c r="A1016" s="337"/>
      <c r="B1016" s="346"/>
      <c r="C1016" s="353"/>
      <c r="D1016" s="365"/>
      <c r="E1016" s="407"/>
      <c r="F1016" s="144" t="s">
        <v>1154</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145">
        <v>169747</v>
      </c>
      <c r="AZ1016" s="192"/>
      <c r="BA1016" s="202"/>
      <c r="BB1016" s="211"/>
      <c r="BC1016" s="202"/>
    </row>
    <row r="1017" spans="1:55" x14ac:dyDescent="0.25">
      <c r="A1017" s="337"/>
      <c r="B1017" s="346"/>
      <c r="C1017" s="353"/>
      <c r="D1017" s="365"/>
      <c r="E1017" s="407"/>
      <c r="F1017" s="144" t="s">
        <v>1155</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145">
        <v>326066.27</v>
      </c>
      <c r="AZ1017" s="192"/>
      <c r="BA1017" s="202"/>
      <c r="BB1017" s="211"/>
      <c r="BC1017" s="202"/>
    </row>
    <row r="1018" spans="1:55" x14ac:dyDescent="0.25">
      <c r="A1018" s="337"/>
      <c r="B1018" s="346"/>
      <c r="C1018" s="353"/>
      <c r="D1018" s="365"/>
      <c r="E1018" s="407"/>
      <c r="F1018" s="144" t="s">
        <v>1156</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145">
        <v>430311.17</v>
      </c>
      <c r="AZ1018" s="192"/>
      <c r="BA1018" s="202">
        <v>7</v>
      </c>
      <c r="BB1018" s="211">
        <v>260325</v>
      </c>
      <c r="BC1018" s="202" t="s">
        <v>85</v>
      </c>
    </row>
    <row r="1019" spans="1:55" x14ac:dyDescent="0.25">
      <c r="A1019" s="341"/>
      <c r="B1019" s="347"/>
      <c r="C1019" s="354"/>
      <c r="D1019" s="365"/>
      <c r="E1019" s="408"/>
      <c r="F1019" s="144" t="s">
        <v>1157</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145">
        <v>157978.22</v>
      </c>
      <c r="AZ1019" s="192"/>
      <c r="BA1019" s="202"/>
      <c r="BB1019" s="211"/>
      <c r="BC1019" s="202"/>
    </row>
    <row r="1020" spans="1:55" x14ac:dyDescent="0.25">
      <c r="A1020" s="68"/>
      <c r="B1020" s="21" t="s">
        <v>1655</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94">
        <f>SUM(AY1015:AY1019)</f>
        <v>1534103.0999999999</v>
      </c>
      <c r="AZ1020" s="193">
        <f>AY1020/E1015</f>
        <v>0.99999988918607796</v>
      </c>
      <c r="BA1020" s="202"/>
      <c r="BB1020" s="211"/>
      <c r="BC1020" s="202"/>
    </row>
    <row r="1021" spans="1:55" ht="15" customHeight="1" x14ac:dyDescent="0.25">
      <c r="A1021" s="377">
        <v>119</v>
      </c>
      <c r="B1021" s="358" t="s">
        <v>502</v>
      </c>
      <c r="C1021" s="365" t="s">
        <v>503</v>
      </c>
      <c r="D1021" s="369" t="s">
        <v>863</v>
      </c>
      <c r="E1021" s="421">
        <v>3235640</v>
      </c>
      <c r="F1021" s="55" t="s">
        <v>501</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f>G1021+O1021</f>
        <v>930959</v>
      </c>
      <c r="AZ1021" s="192"/>
      <c r="BA1021" s="202">
        <v>2</v>
      </c>
      <c r="BB1021" s="211">
        <v>19476</v>
      </c>
      <c r="BC1021" s="202">
        <v>0</v>
      </c>
    </row>
    <row r="1022" spans="1:55" x14ac:dyDescent="0.25">
      <c r="A1022" s="377"/>
      <c r="B1022" s="358"/>
      <c r="C1022" s="365"/>
      <c r="D1022" s="369"/>
      <c r="E1022" s="421"/>
      <c r="F1022" s="7" t="s">
        <v>212</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v>60150</v>
      </c>
      <c r="AZ1022" s="192"/>
      <c r="BA1022" s="202">
        <v>6</v>
      </c>
      <c r="BB1022" s="211">
        <v>240000</v>
      </c>
      <c r="BC1022" s="202"/>
    </row>
    <row r="1023" spans="1:55" x14ac:dyDescent="0.25">
      <c r="A1023" s="377"/>
      <c r="B1023" s="358"/>
      <c r="C1023" s="365"/>
      <c r="D1023" s="369"/>
      <c r="E1023" s="421"/>
      <c r="F1023" s="7" t="s">
        <v>155</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v>360550</v>
      </c>
      <c r="AZ1023" s="192"/>
      <c r="BA1023" s="202">
        <v>0</v>
      </c>
      <c r="BB1023" s="211">
        <v>0</v>
      </c>
      <c r="BC1023" s="202">
        <v>0</v>
      </c>
    </row>
    <row r="1024" spans="1:55" x14ac:dyDescent="0.25">
      <c r="A1024" s="377"/>
      <c r="B1024" s="358"/>
      <c r="C1024" s="365"/>
      <c r="D1024" s="369"/>
      <c r="E1024" s="421"/>
      <c r="F1024" s="7" t="s">
        <v>207</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v>30000</v>
      </c>
      <c r="AZ1024" s="192"/>
      <c r="BA1024" s="202">
        <v>2</v>
      </c>
      <c r="BB1024" s="211">
        <v>59898</v>
      </c>
      <c r="BC1024" s="202">
        <v>0</v>
      </c>
    </row>
    <row r="1025" spans="1:55" x14ac:dyDescent="0.25">
      <c r="A1025" s="377"/>
      <c r="B1025" s="358"/>
      <c r="C1025" s="365"/>
      <c r="D1025" s="369"/>
      <c r="E1025" s="421"/>
      <c r="F1025" s="7" t="s">
        <v>182</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v>240000</v>
      </c>
      <c r="AZ1025" s="192"/>
      <c r="BA1025" s="202">
        <v>6</v>
      </c>
      <c r="BB1025" s="211">
        <v>240000</v>
      </c>
      <c r="BC1025" s="202" t="s">
        <v>98</v>
      </c>
    </row>
    <row r="1026" spans="1:55" x14ac:dyDescent="0.25">
      <c r="A1026" s="377"/>
      <c r="B1026" s="358"/>
      <c r="C1026" s="365"/>
      <c r="D1026" s="369"/>
      <c r="E1026" s="421"/>
      <c r="F1026" s="7" t="s">
        <v>135</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v>210350</v>
      </c>
      <c r="AZ1026" s="192"/>
      <c r="BA1026" s="202">
        <v>13</v>
      </c>
      <c r="BB1026" s="211">
        <v>466418</v>
      </c>
      <c r="BC1026" s="202" t="s">
        <v>99</v>
      </c>
    </row>
    <row r="1027" spans="1:55" x14ac:dyDescent="0.25">
      <c r="A1027" s="377"/>
      <c r="B1027" s="358"/>
      <c r="C1027" s="365"/>
      <c r="D1027" s="369"/>
      <c r="E1027" s="421"/>
      <c r="F1027" s="7" t="s">
        <v>151</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v>240000</v>
      </c>
      <c r="AZ1027" s="192"/>
      <c r="BA1027" s="202">
        <v>1</v>
      </c>
      <c r="BB1027" s="211">
        <v>70000</v>
      </c>
      <c r="BC1027" s="202">
        <v>0</v>
      </c>
    </row>
    <row r="1028" spans="1:55" x14ac:dyDescent="0.25">
      <c r="A1028" s="377"/>
      <c r="B1028" s="358"/>
      <c r="C1028" s="365"/>
      <c r="D1028" s="369"/>
      <c r="E1028" s="421"/>
      <c r="F1028" s="7" t="s">
        <v>181</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v>361340</v>
      </c>
      <c r="AZ1028" s="192"/>
      <c r="BA1028" s="202">
        <v>20</v>
      </c>
      <c r="BB1028" s="211">
        <v>939588</v>
      </c>
      <c r="BC1028" s="202" t="s">
        <v>100</v>
      </c>
    </row>
    <row r="1029" spans="1:55" x14ac:dyDescent="0.25">
      <c r="A1029" s="377"/>
      <c r="B1029" s="358"/>
      <c r="C1029" s="365"/>
      <c r="D1029" s="369"/>
      <c r="E1029" s="421"/>
      <c r="F1029" s="7" t="s">
        <v>304</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v>314750</v>
      </c>
      <c r="AZ1029" s="192"/>
      <c r="BA1029" s="202">
        <v>2</v>
      </c>
      <c r="BB1029" s="211">
        <v>360550</v>
      </c>
      <c r="BC1029" s="202">
        <v>0</v>
      </c>
    </row>
    <row r="1030" spans="1:55" x14ac:dyDescent="0.25">
      <c r="A1030" s="377"/>
      <c r="B1030" s="358"/>
      <c r="C1030" s="365"/>
      <c r="D1030" s="369"/>
      <c r="E1030" s="421"/>
      <c r="F1030" s="7" t="s">
        <v>208</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211">
        <v>252683</v>
      </c>
      <c r="AZ1030" s="192"/>
      <c r="BA1030" s="202">
        <v>6</v>
      </c>
      <c r="BB1030" s="211">
        <v>252683</v>
      </c>
      <c r="BC1030" s="202">
        <v>0</v>
      </c>
    </row>
    <row r="1031" spans="1:55" x14ac:dyDescent="0.25">
      <c r="A1031" s="377"/>
      <c r="B1031" s="358"/>
      <c r="C1031" s="365"/>
      <c r="D1031" s="369"/>
      <c r="E1031" s="421"/>
      <c r="F1031" s="77" t="s">
        <v>504</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v>230800</v>
      </c>
      <c r="AZ1031" s="192"/>
      <c r="BA1031" s="202">
        <v>11</v>
      </c>
      <c r="BB1031" s="211">
        <v>103373</v>
      </c>
      <c r="BC1031" s="202">
        <v>0</v>
      </c>
    </row>
    <row r="1032" spans="1:55" x14ac:dyDescent="0.25">
      <c r="A1032" s="69"/>
      <c r="B1032" s="23" t="s">
        <v>1655</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94">
        <f>SUM(AY1021:AY1031)</f>
        <v>3231582</v>
      </c>
      <c r="AZ1032" s="193">
        <f>AY1032/E1021</f>
        <v>0.99874584317167547</v>
      </c>
      <c r="BA1032" s="202"/>
      <c r="BB1032" s="211"/>
      <c r="BC1032" s="202"/>
    </row>
    <row r="1033" spans="1:55" ht="30" customHeight="1" x14ac:dyDescent="0.25">
      <c r="A1033" s="336">
        <v>120</v>
      </c>
      <c r="B1033" s="345" t="s">
        <v>505</v>
      </c>
      <c r="C1033" s="352" t="s">
        <v>503</v>
      </c>
      <c r="D1033" s="370" t="s">
        <v>864</v>
      </c>
      <c r="E1033" s="406">
        <v>2045049.31</v>
      </c>
      <c r="F1033" s="46" t="s">
        <v>121</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8">
        <f>SUM(G1033:N1033)</f>
        <v>960240</v>
      </c>
      <c r="AZ1033" s="192"/>
      <c r="BA1033" s="202">
        <v>12</v>
      </c>
      <c r="BB1033" s="211">
        <v>788844.43</v>
      </c>
      <c r="BC1033" s="202" t="s">
        <v>1493</v>
      </c>
    </row>
    <row r="1034" spans="1:55" x14ac:dyDescent="0.25">
      <c r="A1034" s="341"/>
      <c r="B1034" s="347"/>
      <c r="C1034" s="354"/>
      <c r="D1034" s="385"/>
      <c r="E1034" s="408"/>
      <c r="F1034" s="46" t="s">
        <v>506</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8">
        <f>SUM(G1034:N1034)</f>
        <v>100000</v>
      </c>
      <c r="AZ1034" s="192"/>
      <c r="BA1034" s="202">
        <v>6</v>
      </c>
      <c r="BB1034" s="211">
        <v>120000</v>
      </c>
      <c r="BC1034" s="202" t="s">
        <v>1482</v>
      </c>
    </row>
    <row r="1035" spans="1:55" x14ac:dyDescent="0.25">
      <c r="A1035" s="209"/>
      <c r="B1035" s="210"/>
      <c r="C1035" s="139"/>
      <c r="D1035" s="233"/>
      <c r="E1035" s="217"/>
      <c r="F1035" s="46" t="s">
        <v>319</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8">
        <v>136000</v>
      </c>
      <c r="AZ1035" s="192"/>
      <c r="BA1035" s="202">
        <v>5</v>
      </c>
      <c r="BB1035" s="211">
        <v>135054.53</v>
      </c>
      <c r="BC1035" s="202" t="s">
        <v>1604</v>
      </c>
    </row>
    <row r="1036" spans="1:55" x14ac:dyDescent="0.25">
      <c r="A1036" s="209"/>
      <c r="B1036" s="210"/>
      <c r="C1036" s="139"/>
      <c r="D1036" s="233"/>
      <c r="E1036" s="217"/>
      <c r="F1036" s="46" t="s">
        <v>1373</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8">
        <v>273000</v>
      </c>
      <c r="AZ1036" s="192"/>
      <c r="BA1036" s="202"/>
      <c r="BB1036" s="211"/>
      <c r="BC1036" s="202"/>
    </row>
    <row r="1037" spans="1:55" x14ac:dyDescent="0.25">
      <c r="A1037" s="209"/>
      <c r="B1037" s="210"/>
      <c r="C1037" s="139"/>
      <c r="D1037" s="233"/>
      <c r="E1037" s="217"/>
      <c r="F1037" s="46" t="s">
        <v>1374</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8">
        <v>234000</v>
      </c>
      <c r="AZ1037" s="192"/>
      <c r="BA1037" s="202">
        <v>3</v>
      </c>
      <c r="BB1037" s="211">
        <v>123491.46</v>
      </c>
      <c r="BC1037" s="202" t="s">
        <v>1698</v>
      </c>
    </row>
    <row r="1038" spans="1:55" x14ac:dyDescent="0.25">
      <c r="A1038" s="209"/>
      <c r="B1038" s="210"/>
      <c r="C1038" s="139"/>
      <c r="D1038" s="233"/>
      <c r="E1038" s="217"/>
      <c r="F1038" s="46" t="s">
        <v>1375</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8">
        <v>341809</v>
      </c>
      <c r="AZ1038" s="192"/>
      <c r="BA1038" s="202">
        <v>1</v>
      </c>
      <c r="BB1038" s="211">
        <v>46929</v>
      </c>
      <c r="BC1038" s="202" t="s">
        <v>1699</v>
      </c>
    </row>
    <row r="1039" spans="1:55" x14ac:dyDescent="0.25">
      <c r="A1039" s="69"/>
      <c r="B1039" s="23" t="s">
        <v>1655</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94">
        <f>SUM(AY1033:AY1038)</f>
        <v>2045049</v>
      </c>
      <c r="AZ1039" s="193">
        <f>AY1039/E1033</f>
        <v>0.99999984841441303</v>
      </c>
      <c r="BA1039" s="202"/>
      <c r="BB1039" s="211"/>
      <c r="BC1039" s="202"/>
    </row>
    <row r="1040" spans="1:55" x14ac:dyDescent="0.25">
      <c r="A1040" s="336">
        <v>121</v>
      </c>
      <c r="B1040" s="345" t="s">
        <v>507</v>
      </c>
      <c r="C1040" s="349" t="s">
        <v>508</v>
      </c>
      <c r="D1040" s="372" t="s">
        <v>866</v>
      </c>
      <c r="E1040" s="352">
        <v>2021241.25</v>
      </c>
      <c r="F1040" s="46" t="s">
        <v>1211</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8">
        <v>136763.67000000001</v>
      </c>
      <c r="AZ1040" s="192"/>
      <c r="BA1040" s="202">
        <v>1</v>
      </c>
      <c r="BB1040" s="211">
        <v>136710</v>
      </c>
      <c r="BC1040" s="202" t="s">
        <v>1444</v>
      </c>
    </row>
    <row r="1041" spans="1:55" x14ac:dyDescent="0.25">
      <c r="A1041" s="337"/>
      <c r="B1041" s="346"/>
      <c r="C1041" s="350"/>
      <c r="D1041" s="381"/>
      <c r="E1041" s="353"/>
      <c r="F1041" s="46" t="s">
        <v>1212</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8">
        <v>205195</v>
      </c>
      <c r="AZ1041" s="192"/>
      <c r="BA1041" s="202">
        <v>4</v>
      </c>
      <c r="BB1041" s="211">
        <v>181275.73</v>
      </c>
      <c r="BC1041" s="202" t="s">
        <v>1503</v>
      </c>
    </row>
    <row r="1042" spans="1:55" x14ac:dyDescent="0.25">
      <c r="A1042" s="242"/>
      <c r="B1042" s="210"/>
      <c r="C1042" s="221"/>
      <c r="D1042" s="219"/>
      <c r="E1042" s="139"/>
      <c r="F1042" s="46" t="s">
        <v>865</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8">
        <v>1108012.48</v>
      </c>
      <c r="AZ1042" s="192"/>
      <c r="BA1042" s="202">
        <v>10</v>
      </c>
      <c r="BB1042" s="211">
        <v>1108012.3</v>
      </c>
      <c r="BC1042" s="202" t="s">
        <v>1504</v>
      </c>
    </row>
    <row r="1043" spans="1:55" x14ac:dyDescent="0.25">
      <c r="A1043" s="242"/>
      <c r="B1043" s="210"/>
      <c r="C1043" s="221"/>
      <c r="D1043" s="219"/>
      <c r="E1043" s="139"/>
      <c r="F1043" s="46" t="s">
        <v>1286</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8">
        <v>136763.67000000001</v>
      </c>
      <c r="AZ1043" s="192"/>
      <c r="BA1043" s="202"/>
      <c r="BB1043" s="211"/>
      <c r="BC1043" s="202"/>
    </row>
    <row r="1044" spans="1:55" x14ac:dyDescent="0.25">
      <c r="A1044" s="242"/>
      <c r="B1044" s="210"/>
      <c r="C1044" s="221"/>
      <c r="D1044" s="219"/>
      <c r="E1044" s="139"/>
      <c r="F1044" s="46" t="s">
        <v>1287</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8">
        <v>218847.2</v>
      </c>
      <c r="AZ1044" s="192"/>
      <c r="BA1044" s="202"/>
      <c r="BB1044" s="211"/>
      <c r="BC1044" s="202"/>
    </row>
    <row r="1045" spans="1:55" x14ac:dyDescent="0.25">
      <c r="A1045" s="242"/>
      <c r="B1045" s="210"/>
      <c r="C1045" s="221"/>
      <c r="D1045" s="219"/>
      <c r="E1045" s="139"/>
      <c r="F1045" s="46" t="s">
        <v>1288</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8">
        <v>204645</v>
      </c>
      <c r="AZ1045" s="192"/>
      <c r="BA1045" s="202"/>
      <c r="BB1045" s="211"/>
      <c r="BC1045" s="202"/>
    </row>
    <row r="1046" spans="1:55" x14ac:dyDescent="0.25">
      <c r="A1046" s="242"/>
      <c r="B1046" s="210"/>
      <c r="C1046" s="221"/>
      <c r="D1046" s="219"/>
      <c r="E1046" s="139"/>
      <c r="F1046" s="46" t="s">
        <v>1213</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8">
        <v>10947</v>
      </c>
      <c r="AZ1046" s="192"/>
      <c r="BA1046" s="202"/>
      <c r="BB1046" s="211"/>
      <c r="BC1046" s="202"/>
    </row>
    <row r="1047" spans="1:55" x14ac:dyDescent="0.25">
      <c r="A1047" s="11"/>
      <c r="B1047" s="16" t="s">
        <v>1655</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94">
        <f>SUM(AY1040:AY1046)</f>
        <v>2021174.0199999998</v>
      </c>
      <c r="AZ1047" s="193">
        <f>AY1047/E1040</f>
        <v>0.99996673826046234</v>
      </c>
      <c r="BA1047" s="202"/>
      <c r="BB1047" s="211"/>
      <c r="BC1047" s="202"/>
    </row>
    <row r="1048" spans="1:55" x14ac:dyDescent="0.25">
      <c r="A1048" s="336">
        <v>122</v>
      </c>
      <c r="B1048" s="345" t="s">
        <v>511</v>
      </c>
      <c r="C1048" s="352" t="s">
        <v>503</v>
      </c>
      <c r="D1048" s="370" t="s">
        <v>869</v>
      </c>
      <c r="E1048" s="406">
        <v>2254895.2599999998</v>
      </c>
      <c r="F1048" s="46" t="s">
        <v>509</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98">
        <v>105431</v>
      </c>
      <c r="AZ1048" s="192"/>
      <c r="BA1048" s="202"/>
      <c r="BB1048" s="211"/>
      <c r="BC1048" s="202"/>
    </row>
    <row r="1049" spans="1:55" x14ac:dyDescent="0.25">
      <c r="A1049" s="337"/>
      <c r="B1049" s="346"/>
      <c r="C1049" s="353"/>
      <c r="D1049" s="371"/>
      <c r="E1049" s="407"/>
      <c r="F1049" s="46" t="s">
        <v>510</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98">
        <v>200000</v>
      </c>
      <c r="AZ1049" s="192"/>
      <c r="BA1049" s="202">
        <v>1</v>
      </c>
      <c r="BB1049" s="211">
        <v>156423.31</v>
      </c>
      <c r="BC1049" s="202"/>
    </row>
    <row r="1050" spans="1:55" x14ac:dyDescent="0.25">
      <c r="A1050" s="337"/>
      <c r="B1050" s="346"/>
      <c r="C1050" s="353"/>
      <c r="D1050" s="371"/>
      <c r="E1050" s="407"/>
      <c r="F1050" s="46" t="s">
        <v>512</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98">
        <v>289934</v>
      </c>
      <c r="AZ1050" s="192"/>
      <c r="BA1050" s="202">
        <v>2</v>
      </c>
      <c r="BB1050" s="211">
        <v>219960</v>
      </c>
      <c r="BC1050" s="202"/>
    </row>
    <row r="1051" spans="1:55" x14ac:dyDescent="0.25">
      <c r="A1051" s="337"/>
      <c r="B1051" s="346"/>
      <c r="C1051" s="353"/>
      <c r="D1051" s="371"/>
      <c r="E1051" s="407"/>
      <c r="F1051" s="46" t="s">
        <v>513</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98">
        <v>300000</v>
      </c>
      <c r="AZ1051" s="192"/>
      <c r="BA1051" s="202"/>
      <c r="BB1051" s="211"/>
      <c r="BC1051" s="202"/>
    </row>
    <row r="1052" spans="1:55" x14ac:dyDescent="0.25">
      <c r="A1052" s="337"/>
      <c r="B1052" s="346"/>
      <c r="C1052" s="353"/>
      <c r="D1052" s="371"/>
      <c r="E1052" s="407"/>
      <c r="F1052" s="46" t="s">
        <v>514</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98">
        <v>896159</v>
      </c>
      <c r="AZ1052" s="192"/>
      <c r="BA1052" s="202">
        <v>8</v>
      </c>
      <c r="BB1052" s="211">
        <v>756095.79</v>
      </c>
      <c r="BC1052" s="202"/>
    </row>
    <row r="1053" spans="1:55" x14ac:dyDescent="0.25">
      <c r="A1053" s="337"/>
      <c r="B1053" s="346"/>
      <c r="C1053" s="353"/>
      <c r="D1053" s="371"/>
      <c r="E1053" s="407"/>
      <c r="F1053" s="136" t="s">
        <v>867</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98">
        <v>435695</v>
      </c>
      <c r="AZ1053" s="192"/>
      <c r="BA1053" s="202">
        <v>7</v>
      </c>
      <c r="BB1053" s="211">
        <v>435625.4</v>
      </c>
      <c r="BC1053" s="202"/>
    </row>
    <row r="1054" spans="1:55" x14ac:dyDescent="0.25">
      <c r="A1054" s="337"/>
      <c r="B1054" s="346"/>
      <c r="C1054" s="353"/>
      <c r="D1054" s="371"/>
      <c r="E1054" s="407"/>
      <c r="F1054" s="136" t="s">
        <v>868</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98">
        <v>27676</v>
      </c>
      <c r="AZ1054" s="192"/>
      <c r="BA1054" s="202"/>
      <c r="BB1054" s="211"/>
      <c r="BC1054" s="202"/>
    </row>
    <row r="1055" spans="1:55" x14ac:dyDescent="0.25">
      <c r="A1055" s="11"/>
      <c r="B1055" s="16" t="s">
        <v>1655</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94">
        <f>SUM(AY1048:AY1054)</f>
        <v>2254895</v>
      </c>
      <c r="AZ1055" s="193">
        <f>AY1055/E1048</f>
        <v>0.99999988469530965</v>
      </c>
      <c r="BA1055" s="202"/>
      <c r="BB1055" s="211"/>
      <c r="BC1055" s="202"/>
    </row>
    <row r="1056" spans="1:55" ht="15" customHeight="1" x14ac:dyDescent="0.25">
      <c r="A1056" s="336">
        <v>123</v>
      </c>
      <c r="B1056" s="355" t="s">
        <v>515</v>
      </c>
      <c r="C1056" s="400" t="s">
        <v>516</v>
      </c>
      <c r="D1056" s="372" t="s">
        <v>850</v>
      </c>
      <c r="E1056" s="464">
        <v>2637637.31</v>
      </c>
      <c r="F1056" s="87" t="s">
        <v>121</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8">
        <v>1512000</v>
      </c>
      <c r="AZ1056" s="192"/>
      <c r="BA1056" s="202">
        <v>18</v>
      </c>
      <c r="BB1056" s="211">
        <v>1499719</v>
      </c>
      <c r="BC1056" s="202" t="s">
        <v>1189</v>
      </c>
    </row>
    <row r="1057" spans="1:55" x14ac:dyDescent="0.25">
      <c r="A1057" s="337"/>
      <c r="B1057" s="356"/>
      <c r="C1057" s="404"/>
      <c r="D1057" s="471"/>
      <c r="E1057" s="465"/>
      <c r="F1057" s="87" t="s">
        <v>132</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8">
        <v>95263</v>
      </c>
      <c r="AZ1057" s="192"/>
      <c r="BA1057" s="202">
        <v>1</v>
      </c>
      <c r="BB1057" s="211">
        <v>95263</v>
      </c>
      <c r="BC1057" s="202" t="s">
        <v>1637</v>
      </c>
    </row>
    <row r="1058" spans="1:55" x14ac:dyDescent="0.25">
      <c r="A1058" s="337"/>
      <c r="B1058" s="356"/>
      <c r="C1058" s="404"/>
      <c r="D1058" s="471"/>
      <c r="E1058" s="465"/>
      <c r="F1058" s="87" t="s">
        <v>222</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8">
        <v>200000</v>
      </c>
      <c r="AZ1058" s="192"/>
      <c r="BA1058" s="202">
        <v>4</v>
      </c>
      <c r="BB1058" s="211">
        <v>200000</v>
      </c>
      <c r="BC1058" s="202" t="s">
        <v>1638</v>
      </c>
    </row>
    <row r="1059" spans="1:55" x14ac:dyDescent="0.25">
      <c r="A1059" s="337"/>
      <c r="B1059" s="356"/>
      <c r="C1059" s="404"/>
      <c r="D1059" s="471"/>
      <c r="E1059" s="465"/>
      <c r="F1059" s="87" t="s">
        <v>224</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8">
        <v>0</v>
      </c>
      <c r="AZ1059" s="192"/>
      <c r="BA1059" s="202"/>
      <c r="BB1059" s="211"/>
      <c r="BC1059" s="202" t="s">
        <v>1190</v>
      </c>
    </row>
    <row r="1060" spans="1:55" x14ac:dyDescent="0.25">
      <c r="A1060" s="337"/>
      <c r="B1060" s="356"/>
      <c r="C1060" s="404"/>
      <c r="D1060" s="471"/>
      <c r="E1060" s="465"/>
      <c r="F1060" s="87" t="s">
        <v>125</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8">
        <v>279524</v>
      </c>
      <c r="AZ1060" s="192"/>
      <c r="BA1060" s="202">
        <v>4</v>
      </c>
      <c r="BB1060" s="211">
        <v>279516</v>
      </c>
      <c r="BC1060" s="202" t="s">
        <v>1191</v>
      </c>
    </row>
    <row r="1061" spans="1:55" x14ac:dyDescent="0.25">
      <c r="A1061" s="337"/>
      <c r="B1061" s="356"/>
      <c r="C1061" s="404"/>
      <c r="D1061" s="471"/>
      <c r="E1061" s="465"/>
      <c r="F1061" s="87" t="s">
        <v>446</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8">
        <v>180000</v>
      </c>
      <c r="AZ1061" s="192"/>
      <c r="BA1061" s="202">
        <v>4</v>
      </c>
      <c r="BB1061" s="211">
        <v>160000</v>
      </c>
      <c r="BC1061" s="202" t="s">
        <v>287</v>
      </c>
    </row>
    <row r="1062" spans="1:55" x14ac:dyDescent="0.25">
      <c r="A1062" s="337"/>
      <c r="B1062" s="356"/>
      <c r="C1062" s="404"/>
      <c r="D1062" s="471"/>
      <c r="E1062" s="465"/>
      <c r="F1062" s="87" t="s">
        <v>249</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8">
        <v>113393</v>
      </c>
      <c r="AZ1062" s="192"/>
      <c r="BA1062" s="202">
        <v>3</v>
      </c>
      <c r="BB1062" s="211">
        <v>113092</v>
      </c>
      <c r="BC1062" s="202" t="s">
        <v>288</v>
      </c>
    </row>
    <row r="1063" spans="1:55" x14ac:dyDescent="0.25">
      <c r="A1063" s="337"/>
      <c r="B1063" s="356"/>
      <c r="C1063" s="404"/>
      <c r="D1063" s="471"/>
      <c r="E1063" s="465"/>
      <c r="F1063" s="87" t="s">
        <v>357</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8">
        <v>117296</v>
      </c>
      <c r="AZ1063" s="192"/>
      <c r="BA1063" s="202"/>
      <c r="BB1063" s="211"/>
      <c r="BC1063" s="202" t="s">
        <v>289</v>
      </c>
    </row>
    <row r="1064" spans="1:55" x14ac:dyDescent="0.25">
      <c r="A1064" s="341"/>
      <c r="B1064" s="357"/>
      <c r="C1064" s="405"/>
      <c r="D1064" s="472"/>
      <c r="E1064" s="466"/>
      <c r="F1064" s="87" t="s">
        <v>517</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8">
        <v>109784</v>
      </c>
      <c r="AZ1064" s="192"/>
      <c r="BA1064" s="202"/>
      <c r="BB1064" s="211"/>
      <c r="BC1064" s="202" t="s">
        <v>289</v>
      </c>
    </row>
    <row r="1065" spans="1:55" x14ac:dyDescent="0.25">
      <c r="A1065" s="209"/>
      <c r="B1065" s="225"/>
      <c r="C1065" s="229"/>
      <c r="D1065" s="230"/>
      <c r="E1065" s="231"/>
      <c r="F1065" s="232" t="s">
        <v>1169</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8">
        <v>0</v>
      </c>
      <c r="AZ1065" s="192"/>
      <c r="BA1065" s="202"/>
      <c r="BB1065" s="211"/>
      <c r="BC1065" s="202" t="s">
        <v>1190</v>
      </c>
    </row>
    <row r="1066" spans="1:55" x14ac:dyDescent="0.25">
      <c r="A1066" s="69"/>
      <c r="B1066" s="23" t="s">
        <v>1655</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94">
        <f>SUM(AY1056:AY1065)</f>
        <v>2607260</v>
      </c>
      <c r="AZ1066" s="193">
        <f>AY1066/E1056</f>
        <v>0.98848313606846883</v>
      </c>
      <c r="BA1066" s="202"/>
      <c r="BB1066" s="211"/>
      <c r="BC1066" s="202"/>
    </row>
    <row r="1067" spans="1:55" ht="15" customHeight="1" x14ac:dyDescent="0.25">
      <c r="A1067" s="336">
        <v>124</v>
      </c>
      <c r="B1067" s="345" t="s">
        <v>518</v>
      </c>
      <c r="C1067" s="349" t="s">
        <v>519</v>
      </c>
      <c r="D1067" s="372" t="s">
        <v>851</v>
      </c>
      <c r="E1067" s="425">
        <v>3451559.5100000007</v>
      </c>
      <c r="F1067" s="46" t="s">
        <v>398</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8">
        <v>118701</v>
      </c>
      <c r="AZ1067" s="192"/>
      <c r="BA1067" s="202"/>
      <c r="BB1067" s="211"/>
      <c r="BC1067" s="202"/>
    </row>
    <row r="1068" spans="1:55" x14ac:dyDescent="0.25">
      <c r="A1068" s="337"/>
      <c r="B1068" s="423"/>
      <c r="C1068" s="373"/>
      <c r="D1068" s="373"/>
      <c r="E1068" s="426"/>
      <c r="F1068" s="46" t="s">
        <v>317</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8">
        <v>29675</v>
      </c>
      <c r="AZ1068" s="192"/>
      <c r="BA1068" s="202"/>
      <c r="BB1068" s="211"/>
      <c r="BC1068" s="202"/>
    </row>
    <row r="1069" spans="1:55" x14ac:dyDescent="0.25">
      <c r="A1069" s="337"/>
      <c r="B1069" s="423"/>
      <c r="C1069" s="373"/>
      <c r="D1069" s="373"/>
      <c r="E1069" s="426"/>
      <c r="F1069" s="46" t="s">
        <v>399</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8">
        <v>225478</v>
      </c>
      <c r="AZ1069" s="192"/>
      <c r="BA1069" s="202">
        <v>4</v>
      </c>
      <c r="BB1069" s="211">
        <v>193578</v>
      </c>
      <c r="BC1069" s="202"/>
    </row>
    <row r="1070" spans="1:55" x14ac:dyDescent="0.25">
      <c r="A1070" s="337"/>
      <c r="B1070" s="423"/>
      <c r="C1070" s="373"/>
      <c r="D1070" s="373"/>
      <c r="E1070" s="426"/>
      <c r="F1070" s="46" t="s">
        <v>143</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8">
        <v>285030</v>
      </c>
      <c r="AZ1070" s="192"/>
      <c r="BA1070" s="202">
        <v>1</v>
      </c>
      <c r="BB1070" s="211">
        <v>15000</v>
      </c>
      <c r="BC1070" s="202" t="s">
        <v>1416</v>
      </c>
    </row>
    <row r="1071" spans="1:55" x14ac:dyDescent="0.25">
      <c r="A1071" s="337"/>
      <c r="B1071" s="423"/>
      <c r="C1071" s="373"/>
      <c r="D1071" s="373"/>
      <c r="E1071" s="426"/>
      <c r="F1071" s="46" t="s">
        <v>401</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8">
        <v>355946</v>
      </c>
      <c r="AZ1071" s="192"/>
      <c r="BA1071" s="202">
        <v>3</v>
      </c>
      <c r="BB1071" s="211">
        <v>60000</v>
      </c>
      <c r="BC1071" s="202" t="s">
        <v>744</v>
      </c>
    </row>
    <row r="1072" spans="1:55" x14ac:dyDescent="0.25">
      <c r="A1072" s="337"/>
      <c r="B1072" s="423"/>
      <c r="C1072" s="373"/>
      <c r="D1072" s="373"/>
      <c r="E1072" s="426"/>
      <c r="F1072" s="46" t="s">
        <v>271</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8">
        <v>35640</v>
      </c>
      <c r="AZ1072" s="192"/>
      <c r="BA1072" s="202"/>
      <c r="BB1072" s="211"/>
      <c r="BC1072" s="202"/>
    </row>
    <row r="1073" spans="1:55" x14ac:dyDescent="0.25">
      <c r="A1073" s="337"/>
      <c r="B1073" s="423"/>
      <c r="C1073" s="373"/>
      <c r="D1073" s="373"/>
      <c r="E1073" s="426"/>
      <c r="F1073" s="46" t="s">
        <v>165</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8">
        <v>213657</v>
      </c>
      <c r="AZ1073" s="192"/>
      <c r="BA1073" s="202">
        <v>17</v>
      </c>
      <c r="BB1073" s="211">
        <v>550000</v>
      </c>
      <c r="BC1073" s="202" t="s">
        <v>108</v>
      </c>
    </row>
    <row r="1074" spans="1:55" x14ac:dyDescent="0.25">
      <c r="A1074" s="337"/>
      <c r="B1074" s="423"/>
      <c r="C1074" s="373"/>
      <c r="D1074" s="373"/>
      <c r="E1074" s="426"/>
      <c r="F1074" s="46" t="s">
        <v>166</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8">
        <v>356083</v>
      </c>
      <c r="AZ1074" s="192"/>
      <c r="BA1074" s="202">
        <v>5</v>
      </c>
      <c r="BB1074" s="211">
        <v>282719</v>
      </c>
      <c r="BC1074" s="202"/>
    </row>
    <row r="1075" spans="1:55" x14ac:dyDescent="0.25">
      <c r="A1075" s="337"/>
      <c r="B1075" s="423"/>
      <c r="C1075" s="373"/>
      <c r="D1075" s="373"/>
      <c r="E1075" s="426"/>
      <c r="F1075" s="46" t="s">
        <v>144</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8">
        <v>1760155</v>
      </c>
      <c r="AZ1075" s="192"/>
      <c r="BA1075" s="202">
        <v>25</v>
      </c>
      <c r="BB1075" s="211">
        <v>1817807</v>
      </c>
      <c r="BC1075" s="202" t="s">
        <v>290</v>
      </c>
    </row>
    <row r="1076" spans="1:55" x14ac:dyDescent="0.25">
      <c r="A1076" s="337"/>
      <c r="B1076" s="423"/>
      <c r="C1076" s="373"/>
      <c r="D1076" s="373"/>
      <c r="E1076" s="426"/>
      <c r="F1076" s="46" t="s">
        <v>169</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8">
        <v>35597</v>
      </c>
      <c r="AZ1076" s="192"/>
      <c r="BA1076" s="202"/>
      <c r="BB1076" s="211"/>
      <c r="BC1076" s="202"/>
    </row>
    <row r="1077" spans="1:55" x14ac:dyDescent="0.25">
      <c r="A1077" s="337"/>
      <c r="B1077" s="423"/>
      <c r="C1077" s="373"/>
      <c r="D1077" s="373"/>
      <c r="E1077" s="426"/>
      <c r="F1077" s="46" t="s">
        <v>325</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8">
        <v>23744</v>
      </c>
      <c r="AZ1077" s="192"/>
      <c r="BA1077" s="202"/>
      <c r="BB1077" s="211"/>
      <c r="BC1077" s="202"/>
    </row>
    <row r="1078" spans="1:55" x14ac:dyDescent="0.25">
      <c r="A1078" s="341"/>
      <c r="B1078" s="424"/>
      <c r="C1078" s="374"/>
      <c r="D1078" s="374"/>
      <c r="E1078" s="427"/>
      <c r="F1078" s="46" t="s">
        <v>520</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8">
        <v>11853</v>
      </c>
      <c r="AZ1078" s="192"/>
      <c r="BA1078" s="202"/>
      <c r="BB1078" s="211"/>
      <c r="BC1078" s="202"/>
    </row>
    <row r="1079" spans="1:55" x14ac:dyDescent="0.25">
      <c r="A1079" s="69"/>
      <c r="B1079" s="23" t="s">
        <v>1655</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94">
        <f>SUM(AY1067:AY1078)</f>
        <v>3451559</v>
      </c>
      <c r="AZ1079" s="193">
        <f>AY1079/E1067</f>
        <v>0.99999985224070476</v>
      </c>
      <c r="BA1079" s="202"/>
      <c r="BB1079" s="211"/>
      <c r="BC1079" s="202"/>
    </row>
    <row r="1080" spans="1:55" ht="15" customHeight="1" x14ac:dyDescent="0.25">
      <c r="A1080" s="336">
        <v>125</v>
      </c>
      <c r="B1080" s="355" t="s">
        <v>524</v>
      </c>
      <c r="C1080" s="400" t="s">
        <v>525</v>
      </c>
      <c r="D1080" s="372" t="s">
        <v>852</v>
      </c>
      <c r="E1080" s="464">
        <v>1874182.31</v>
      </c>
      <c r="F1080" s="87" t="s">
        <v>521</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8">
        <f>SUM(G1080:N1080)</f>
        <v>1057422</v>
      </c>
      <c r="AZ1080" s="192"/>
      <c r="BA1080" s="202">
        <v>14</v>
      </c>
      <c r="BB1080" s="211">
        <v>957327.54</v>
      </c>
      <c r="BC1080" s="202"/>
    </row>
    <row r="1081" spans="1:55" x14ac:dyDescent="0.25">
      <c r="A1081" s="337"/>
      <c r="B1081" s="386"/>
      <c r="C1081" s="386"/>
      <c r="D1081" s="386"/>
      <c r="E1081" s="518"/>
      <c r="F1081" s="87" t="s">
        <v>522</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8">
        <v>220000</v>
      </c>
      <c r="AZ1081" s="192"/>
      <c r="BA1081" s="202">
        <v>3</v>
      </c>
      <c r="BB1081" s="211">
        <v>210000</v>
      </c>
      <c r="BC1081" s="202"/>
    </row>
    <row r="1082" spans="1:55" x14ac:dyDescent="0.25">
      <c r="A1082" s="337"/>
      <c r="B1082" s="386"/>
      <c r="C1082" s="386"/>
      <c r="D1082" s="386"/>
      <c r="E1082" s="518"/>
      <c r="F1082" s="87" t="s">
        <v>523</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8">
        <v>8000</v>
      </c>
      <c r="AZ1082" s="192"/>
      <c r="BA1082" s="202"/>
      <c r="BB1082" s="211"/>
      <c r="BC1082" s="202"/>
    </row>
    <row r="1083" spans="1:55" x14ac:dyDescent="0.25">
      <c r="A1083" s="337"/>
      <c r="B1083" s="386"/>
      <c r="C1083" s="386"/>
      <c r="D1083" s="386"/>
      <c r="E1083" s="518"/>
      <c r="F1083" s="87" t="s">
        <v>526</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8">
        <f>SUM(G1083:N1083)</f>
        <v>211268</v>
      </c>
      <c r="AZ1083" s="192"/>
      <c r="BA1083" s="202">
        <v>11</v>
      </c>
      <c r="BB1083" s="211">
        <v>165000</v>
      </c>
      <c r="BC1083" s="202"/>
    </row>
    <row r="1084" spans="1:55" x14ac:dyDescent="0.25">
      <c r="A1084" s="337"/>
      <c r="B1084" s="386"/>
      <c r="C1084" s="386"/>
      <c r="D1084" s="386"/>
      <c r="E1084" s="518"/>
      <c r="F1084" s="87" t="s">
        <v>527</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8">
        <v>70390</v>
      </c>
      <c r="AZ1084" s="192"/>
      <c r="BA1084" s="202"/>
      <c r="BB1084" s="211"/>
      <c r="BC1084" s="202"/>
    </row>
    <row r="1085" spans="1:55" x14ac:dyDescent="0.25">
      <c r="A1085" s="337"/>
      <c r="B1085" s="386"/>
      <c r="C1085" s="386"/>
      <c r="D1085" s="386"/>
      <c r="E1085" s="518"/>
      <c r="F1085" s="87" t="s">
        <v>528</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8">
        <v>21143</v>
      </c>
      <c r="AZ1085" s="192"/>
      <c r="BA1085" s="202"/>
      <c r="BB1085" s="211"/>
      <c r="BC1085" s="202"/>
    </row>
    <row r="1086" spans="1:55" x14ac:dyDescent="0.25">
      <c r="A1086" s="337"/>
      <c r="B1086" s="386"/>
      <c r="C1086" s="386"/>
      <c r="D1086" s="386"/>
      <c r="E1086" s="518"/>
      <c r="F1086" s="87" t="s">
        <v>529</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8">
        <v>4250</v>
      </c>
      <c r="AZ1086" s="192"/>
      <c r="BA1086" s="202"/>
      <c r="BB1086" s="211"/>
      <c r="BC1086" s="202"/>
    </row>
    <row r="1087" spans="1:55" x14ac:dyDescent="0.25">
      <c r="A1087" s="341"/>
      <c r="B1087" s="387"/>
      <c r="C1087" s="387"/>
      <c r="D1087" s="387"/>
      <c r="E1087" s="519"/>
      <c r="F1087" s="89" t="s">
        <v>398</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8">
        <v>281709</v>
      </c>
      <c r="AZ1087" s="192"/>
      <c r="BA1087" s="202"/>
      <c r="BB1087" s="211"/>
      <c r="BC1087" s="202"/>
    </row>
    <row r="1088" spans="1:55" x14ac:dyDescent="0.25">
      <c r="A1088" s="69"/>
      <c r="B1088" s="23" t="s">
        <v>1655</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94">
        <f>SUM(AY1080:AY1087)</f>
        <v>1874182</v>
      </c>
      <c r="AZ1088" s="193">
        <f>AY1088/E1080</f>
        <v>0.99999983459453312</v>
      </c>
      <c r="BA1088" s="202"/>
      <c r="BB1088" s="211"/>
      <c r="BC1088" s="202"/>
    </row>
    <row r="1089" spans="1:55" x14ac:dyDescent="0.25">
      <c r="A1089" s="336">
        <v>126</v>
      </c>
      <c r="B1089" s="345" t="s">
        <v>530</v>
      </c>
      <c r="C1089" s="352" t="s">
        <v>531</v>
      </c>
      <c r="D1089" s="370" t="s">
        <v>897</v>
      </c>
      <c r="E1089" s="406">
        <v>2452838.88</v>
      </c>
      <c r="F1089" s="7" t="s">
        <v>127</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8">
        <v>669833.07999999996</v>
      </c>
      <c r="AZ1089" s="192"/>
      <c r="BA1089" s="202">
        <v>11</v>
      </c>
      <c r="BB1089" s="211">
        <v>668313</v>
      </c>
      <c r="BC1089" s="202" t="s">
        <v>1508</v>
      </c>
    </row>
    <row r="1090" spans="1:55" x14ac:dyDescent="0.25">
      <c r="A1090" s="337"/>
      <c r="B1090" s="346"/>
      <c r="C1090" s="353"/>
      <c r="D1090" s="343"/>
      <c r="E1090" s="407"/>
      <c r="F1090" s="7" t="s">
        <v>893</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8">
        <v>385419.47</v>
      </c>
      <c r="AZ1090" s="192"/>
      <c r="BA1090" s="202">
        <v>7</v>
      </c>
      <c r="BB1090" s="211">
        <v>260000</v>
      </c>
      <c r="BC1090" s="202" t="s">
        <v>1600</v>
      </c>
    </row>
    <row r="1091" spans="1:55" x14ac:dyDescent="0.25">
      <c r="A1091" s="337"/>
      <c r="B1091" s="346"/>
      <c r="C1091" s="353"/>
      <c r="D1091" s="343"/>
      <c r="E1091" s="407"/>
      <c r="F1091" s="7" t="s">
        <v>129</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8">
        <v>179889.6</v>
      </c>
      <c r="AZ1091" s="192"/>
      <c r="BA1091" s="202">
        <v>3</v>
      </c>
      <c r="BB1091" s="211">
        <v>170000</v>
      </c>
      <c r="BC1091" s="202" t="s">
        <v>1509</v>
      </c>
    </row>
    <row r="1092" spans="1:55" x14ac:dyDescent="0.25">
      <c r="A1092" s="337"/>
      <c r="B1092" s="346"/>
      <c r="C1092" s="353"/>
      <c r="D1092" s="343"/>
      <c r="E1092" s="407"/>
      <c r="F1092" s="7" t="s">
        <v>532</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8">
        <v>256946.31</v>
      </c>
      <c r="AZ1092" s="192"/>
      <c r="BA1092" s="202">
        <v>2</v>
      </c>
      <c r="BB1092" s="211">
        <v>256675</v>
      </c>
      <c r="BC1092" s="202" t="s">
        <v>1510</v>
      </c>
    </row>
    <row r="1093" spans="1:55" x14ac:dyDescent="0.25">
      <c r="A1093" s="337"/>
      <c r="B1093" s="346"/>
      <c r="C1093" s="353"/>
      <c r="D1093" s="343"/>
      <c r="E1093" s="407"/>
      <c r="F1093" s="7" t="s">
        <v>894</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8">
        <v>44989.38</v>
      </c>
      <c r="AZ1093" s="192"/>
      <c r="BA1093" s="202">
        <v>1</v>
      </c>
      <c r="BB1093" s="211">
        <v>29397</v>
      </c>
      <c r="BC1093" s="202" t="s">
        <v>1369</v>
      </c>
    </row>
    <row r="1094" spans="1:55" x14ac:dyDescent="0.25">
      <c r="A1094" s="337"/>
      <c r="B1094" s="346"/>
      <c r="C1094" s="353"/>
      <c r="D1094" s="343"/>
      <c r="E1094" s="407"/>
      <c r="F1094" s="7" t="s">
        <v>895</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8">
        <v>276159.52</v>
      </c>
      <c r="AZ1094" s="192"/>
      <c r="BA1094" s="202">
        <v>1</v>
      </c>
      <c r="BB1094" s="211">
        <v>109844</v>
      </c>
      <c r="BC1094" s="202"/>
    </row>
    <row r="1095" spans="1:55" x14ac:dyDescent="0.25">
      <c r="A1095" s="337"/>
      <c r="B1095" s="346"/>
      <c r="C1095" s="353"/>
      <c r="D1095" s="343"/>
      <c r="E1095" s="407"/>
      <c r="F1095" s="7" t="s">
        <v>533</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8">
        <v>256946.31</v>
      </c>
      <c r="AZ1095" s="192"/>
      <c r="BA1095" s="202">
        <v>5</v>
      </c>
      <c r="BB1095" s="211">
        <v>233597</v>
      </c>
      <c r="BC1095" s="202" t="s">
        <v>1370</v>
      </c>
    </row>
    <row r="1096" spans="1:55" x14ac:dyDescent="0.25">
      <c r="A1096" s="337"/>
      <c r="B1096" s="346"/>
      <c r="C1096" s="353"/>
      <c r="D1096" s="343"/>
      <c r="E1096" s="407"/>
      <c r="F1096" s="7" t="s">
        <v>534</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8">
        <v>256946.31</v>
      </c>
      <c r="AZ1096" s="192"/>
      <c r="BA1096" s="202">
        <v>1</v>
      </c>
      <c r="BB1096" s="211">
        <v>39515</v>
      </c>
      <c r="BC1096" s="202"/>
    </row>
    <row r="1097" spans="1:55" x14ac:dyDescent="0.25">
      <c r="A1097" s="337"/>
      <c r="B1097" s="346"/>
      <c r="C1097" s="353"/>
      <c r="D1097" s="343"/>
      <c r="E1097" s="407"/>
      <c r="F1097" s="7" t="s">
        <v>896</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8">
        <v>125708</v>
      </c>
      <c r="AZ1097" s="192"/>
      <c r="BA1097" s="202"/>
      <c r="BB1097" s="211"/>
      <c r="BC1097" s="202" t="s">
        <v>1511</v>
      </c>
    </row>
    <row r="1098" spans="1:55" x14ac:dyDescent="0.25">
      <c r="A1098" s="69"/>
      <c r="B1098" s="23" t="s">
        <v>1655</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94">
        <f>SUM(AY1089:AY1097)</f>
        <v>2452837.98</v>
      </c>
      <c r="AZ1098" s="193">
        <f>AY1098/E1089</f>
        <v>0.99999963307822326</v>
      </c>
      <c r="BA1098" s="202"/>
      <c r="BB1098" s="211"/>
      <c r="BC1098" s="202"/>
    </row>
    <row r="1099" spans="1:55" ht="15" customHeight="1" x14ac:dyDescent="0.25">
      <c r="A1099" s="336">
        <v>127</v>
      </c>
      <c r="B1099" s="345" t="s">
        <v>536</v>
      </c>
      <c r="C1099" s="352" t="s">
        <v>537</v>
      </c>
      <c r="D1099" s="370" t="s">
        <v>898</v>
      </c>
      <c r="E1099" s="406">
        <v>2387074.31</v>
      </c>
      <c r="F1099" s="7" t="s">
        <v>434</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8">
        <v>201213</v>
      </c>
      <c r="AZ1099" s="192"/>
      <c r="BA1099" s="202">
        <v>2</v>
      </c>
      <c r="BB1099" s="211">
        <v>177414</v>
      </c>
      <c r="BC1099" s="202" t="s">
        <v>53</v>
      </c>
    </row>
    <row r="1100" spans="1:55" x14ac:dyDescent="0.25">
      <c r="A1100" s="337"/>
      <c r="B1100" s="346"/>
      <c r="C1100" s="353"/>
      <c r="D1100" s="371"/>
      <c r="E1100" s="407"/>
      <c r="F1100" s="7" t="s">
        <v>535</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8">
        <v>450000</v>
      </c>
      <c r="AZ1100" s="192"/>
      <c r="BA1100" s="202">
        <v>1</v>
      </c>
      <c r="BB1100" s="211">
        <v>30000</v>
      </c>
      <c r="BC1100" s="202" t="s">
        <v>1434</v>
      </c>
    </row>
    <row r="1101" spans="1:55" x14ac:dyDescent="0.25">
      <c r="A1101" s="337"/>
      <c r="B1101" s="346"/>
      <c r="C1101" s="353"/>
      <c r="D1101" s="371"/>
      <c r="E1101" s="407"/>
      <c r="F1101" s="7" t="s">
        <v>151</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8">
        <v>111213</v>
      </c>
      <c r="AZ1101" s="192"/>
      <c r="BA1101" s="202">
        <v>2</v>
      </c>
      <c r="BB1101" s="211">
        <v>80000</v>
      </c>
      <c r="BC1101" s="202" t="s">
        <v>1435</v>
      </c>
    </row>
    <row r="1102" spans="1:55" x14ac:dyDescent="0.25">
      <c r="A1102" s="337"/>
      <c r="B1102" s="346"/>
      <c r="C1102" s="353"/>
      <c r="D1102" s="371"/>
      <c r="E1102" s="407"/>
      <c r="F1102" s="7" t="s">
        <v>449</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8">
        <v>200000</v>
      </c>
      <c r="AZ1102" s="192"/>
      <c r="BA1102" s="202"/>
      <c r="BB1102" s="211"/>
      <c r="BC1102" s="202"/>
    </row>
    <row r="1103" spans="1:55" x14ac:dyDescent="0.25">
      <c r="A1103" s="337"/>
      <c r="B1103" s="346"/>
      <c r="C1103" s="353"/>
      <c r="D1103" s="371"/>
      <c r="E1103" s="407"/>
      <c r="F1103" s="7" t="s">
        <v>153</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8">
        <v>1033434</v>
      </c>
      <c r="AZ1103" s="192"/>
      <c r="BA1103" s="202"/>
      <c r="BB1103" s="211"/>
      <c r="BC1103" s="202"/>
    </row>
    <row r="1104" spans="1:55" x14ac:dyDescent="0.25">
      <c r="A1104" s="337"/>
      <c r="B1104" s="346"/>
      <c r="C1104" s="353"/>
      <c r="D1104" s="371"/>
      <c r="E1104" s="407"/>
      <c r="F1104" s="7" t="s">
        <v>247</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8">
        <v>81213</v>
      </c>
      <c r="AZ1104" s="192"/>
      <c r="BA1104" s="202"/>
      <c r="BB1104" s="211"/>
      <c r="BC1104" s="202"/>
    </row>
    <row r="1105" spans="1:55" x14ac:dyDescent="0.25">
      <c r="A1105" s="337"/>
      <c r="B1105" s="346"/>
      <c r="C1105" s="353"/>
      <c r="D1105" s="371"/>
      <c r="E1105" s="407"/>
      <c r="F1105" s="7" t="s">
        <v>538</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8">
        <v>150000</v>
      </c>
      <c r="AZ1105" s="192"/>
      <c r="BA1105" s="202"/>
      <c r="BB1105" s="211"/>
      <c r="BC1105" s="202"/>
    </row>
    <row r="1106" spans="1:55" x14ac:dyDescent="0.25">
      <c r="A1106" s="337"/>
      <c r="B1106" s="346"/>
      <c r="C1106" s="353"/>
      <c r="D1106" s="371"/>
      <c r="E1106" s="407"/>
      <c r="F1106" s="7" t="s">
        <v>539</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8">
        <v>120000</v>
      </c>
      <c r="AZ1106" s="192"/>
      <c r="BA1106" s="202"/>
      <c r="BB1106" s="211"/>
      <c r="BC1106" s="202"/>
    </row>
    <row r="1107" spans="1:55" x14ac:dyDescent="0.25">
      <c r="A1107" s="341"/>
      <c r="B1107" s="347"/>
      <c r="C1107" s="354"/>
      <c r="D1107" s="385"/>
      <c r="E1107" s="408"/>
      <c r="F1107" s="7" t="s">
        <v>155</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8">
        <v>40000</v>
      </c>
      <c r="AZ1107" s="192"/>
      <c r="BA1107" s="202"/>
      <c r="BB1107" s="211"/>
      <c r="BC1107" s="202"/>
    </row>
    <row r="1108" spans="1:55" x14ac:dyDescent="0.25">
      <c r="A1108" s="69"/>
      <c r="B1108" s="23" t="s">
        <v>1655</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94">
        <f>SUM(AY1099:AY1107)</f>
        <v>2387073</v>
      </c>
      <c r="AZ1108" s="193">
        <f>AY1108/E1099</f>
        <v>0.99999945121105172</v>
      </c>
      <c r="BA1108" s="202"/>
      <c r="BB1108" s="211"/>
      <c r="BC1108" s="202"/>
    </row>
    <row r="1109" spans="1:55" ht="15" customHeight="1" x14ac:dyDescent="0.25">
      <c r="A1109" s="336">
        <v>128</v>
      </c>
      <c r="B1109" s="345" t="s">
        <v>540</v>
      </c>
      <c r="C1109" s="352" t="s">
        <v>531</v>
      </c>
      <c r="D1109" s="372" t="s">
        <v>899</v>
      </c>
      <c r="E1109" s="425">
        <v>4693017.0200000005</v>
      </c>
      <c r="F1109" s="46" t="s">
        <v>535</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v>400000</v>
      </c>
      <c r="AZ1109" s="192"/>
      <c r="BA1109" s="202">
        <v>1</v>
      </c>
      <c r="BB1109" s="211">
        <v>30000</v>
      </c>
      <c r="BC1109" s="202" t="s">
        <v>1321</v>
      </c>
    </row>
    <row r="1110" spans="1:55" x14ac:dyDescent="0.25">
      <c r="A1110" s="337"/>
      <c r="B1110" s="346"/>
      <c r="C1110" s="353"/>
      <c r="D1110" s="381"/>
      <c r="E1110" s="426"/>
      <c r="F1110" s="46" t="s">
        <v>151</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v>320000</v>
      </c>
      <c r="AZ1110" s="192"/>
      <c r="BA1110" s="202">
        <v>8</v>
      </c>
      <c r="BB1110" s="211">
        <v>320000</v>
      </c>
      <c r="BC1110" s="202" t="s">
        <v>1536</v>
      </c>
    </row>
    <row r="1111" spans="1:55" x14ac:dyDescent="0.25">
      <c r="A1111" s="337"/>
      <c r="B1111" s="346"/>
      <c r="C1111" s="353"/>
      <c r="D1111" s="381"/>
      <c r="E1111" s="426"/>
      <c r="F1111" s="46" t="s">
        <v>181</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v>485000</v>
      </c>
      <c r="AZ1111" s="192"/>
      <c r="BA1111" s="202">
        <v>2</v>
      </c>
      <c r="BB1111" s="211">
        <v>160700</v>
      </c>
      <c r="BC1111" s="202"/>
    </row>
    <row r="1112" spans="1:55" x14ac:dyDescent="0.25">
      <c r="A1112" s="337"/>
      <c r="B1112" s="346"/>
      <c r="C1112" s="353"/>
      <c r="D1112" s="381"/>
      <c r="E1112" s="426"/>
      <c r="F1112" s="46" t="s">
        <v>153</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v>1829377</v>
      </c>
      <c r="AZ1112" s="192"/>
      <c r="BA1112" s="202">
        <v>12</v>
      </c>
      <c r="BB1112" s="211">
        <v>833843.22</v>
      </c>
      <c r="BC1112" s="202"/>
    </row>
    <row r="1113" spans="1:55" x14ac:dyDescent="0.25">
      <c r="A1113" s="337"/>
      <c r="B1113" s="346"/>
      <c r="C1113" s="353"/>
      <c r="D1113" s="381"/>
      <c r="E1113" s="426"/>
      <c r="F1113" s="46" t="s">
        <v>154</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v>150000</v>
      </c>
      <c r="AZ1113" s="192"/>
      <c r="BA1113" s="202"/>
      <c r="BB1113" s="211"/>
      <c r="BC1113" s="202"/>
    </row>
    <row r="1114" spans="1:55" x14ac:dyDescent="0.25">
      <c r="A1114" s="337"/>
      <c r="B1114" s="346"/>
      <c r="C1114" s="353"/>
      <c r="D1114" s="381"/>
      <c r="E1114" s="426"/>
      <c r="F1114" s="46" t="s">
        <v>155</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v>60000</v>
      </c>
      <c r="AZ1114" s="192"/>
      <c r="BA1114" s="202"/>
      <c r="BB1114" s="211"/>
      <c r="BC1114" s="202"/>
    </row>
    <row r="1115" spans="1:55" x14ac:dyDescent="0.25">
      <c r="A1115" s="337"/>
      <c r="B1115" s="346"/>
      <c r="C1115" s="353"/>
      <c r="D1115" s="381"/>
      <c r="E1115" s="426"/>
      <c r="F1115" s="46" t="s">
        <v>541</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v>111213.41</v>
      </c>
      <c r="AZ1115" s="192"/>
      <c r="BA1115" s="202"/>
      <c r="BB1115" s="211"/>
      <c r="BC1115" s="202"/>
    </row>
    <row r="1116" spans="1:55" x14ac:dyDescent="0.25">
      <c r="A1116" s="337"/>
      <c r="B1116" s="346"/>
      <c r="C1116" s="353"/>
      <c r="D1116" s="381"/>
      <c r="E1116" s="426"/>
      <c r="F1116" s="46" t="s">
        <v>434</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v>561213.61</v>
      </c>
      <c r="AZ1116" s="192"/>
      <c r="BA1116" s="202"/>
      <c r="BB1116" s="211"/>
      <c r="BC1116" s="202"/>
    </row>
    <row r="1117" spans="1:55" x14ac:dyDescent="0.25">
      <c r="A1117" s="337"/>
      <c r="B1117" s="346"/>
      <c r="C1117" s="353"/>
      <c r="D1117" s="381"/>
      <c r="E1117" s="426"/>
      <c r="F1117" s="46" t="s">
        <v>186</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v>300000</v>
      </c>
      <c r="AZ1117" s="192"/>
      <c r="BA1117" s="202"/>
      <c r="BB1117" s="211"/>
      <c r="BC1117" s="202"/>
    </row>
    <row r="1118" spans="1:55" x14ac:dyDescent="0.25">
      <c r="A1118" s="337"/>
      <c r="B1118" s="346"/>
      <c r="C1118" s="353"/>
      <c r="D1118" s="381"/>
      <c r="E1118" s="426"/>
      <c r="F1118" s="46" t="s">
        <v>247</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v>200000</v>
      </c>
      <c r="AZ1118" s="192"/>
      <c r="BA1118" s="202"/>
      <c r="BB1118" s="211"/>
      <c r="BC1118" s="202"/>
    </row>
    <row r="1119" spans="1:55" x14ac:dyDescent="0.25">
      <c r="A1119" s="337"/>
      <c r="B1119" s="346"/>
      <c r="C1119" s="353"/>
      <c r="D1119" s="381"/>
      <c r="E1119" s="426"/>
      <c r="F1119" s="46" t="s">
        <v>304</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v>261213.43</v>
      </c>
      <c r="AZ1119" s="192"/>
      <c r="BA1119" s="202"/>
      <c r="BB1119" s="211"/>
      <c r="BC1119" s="202"/>
    </row>
    <row r="1120" spans="1:55" x14ac:dyDescent="0.25">
      <c r="A1120" s="341"/>
      <c r="B1120" s="347"/>
      <c r="C1120" s="354"/>
      <c r="D1120" s="393"/>
      <c r="E1120" s="427"/>
      <c r="F1120" s="46" t="s">
        <v>542</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v>15000</v>
      </c>
      <c r="AZ1120" s="192"/>
      <c r="BA1120" s="202"/>
      <c r="BB1120" s="211"/>
      <c r="BC1120" s="202"/>
    </row>
    <row r="1121" spans="1:56" x14ac:dyDescent="0.25">
      <c r="A1121" s="69"/>
      <c r="B1121" s="23" t="s">
        <v>1655</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94">
        <f>SUM(AY1109:AY1120)</f>
        <v>4693017.4499999993</v>
      </c>
      <c r="AZ1121" s="193">
        <f>AY1121/E1109</f>
        <v>1.0000000916254932</v>
      </c>
      <c r="BA1121" s="202"/>
      <c r="BB1121" s="211"/>
      <c r="BC1121" s="202"/>
    </row>
    <row r="1122" spans="1:56" x14ac:dyDescent="0.25">
      <c r="A1122" s="336">
        <v>129</v>
      </c>
      <c r="B1122" s="338" t="s">
        <v>544</v>
      </c>
      <c r="C1122" s="397" t="s">
        <v>545</v>
      </c>
      <c r="D1122" s="370" t="s">
        <v>836</v>
      </c>
      <c r="E1122" s="401">
        <v>999323.1399999999</v>
      </c>
      <c r="F1122" s="7" t="s">
        <v>322</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v>100000</v>
      </c>
      <c r="AZ1122" s="192"/>
      <c r="BA1122" s="202">
        <v>2</v>
      </c>
      <c r="BB1122" s="211">
        <v>100000</v>
      </c>
      <c r="BC1122" s="202" t="s">
        <v>76</v>
      </c>
    </row>
    <row r="1123" spans="1:56" x14ac:dyDescent="0.25">
      <c r="A1123" s="337"/>
      <c r="B1123" s="339"/>
      <c r="C1123" s="398"/>
      <c r="D1123" s="371"/>
      <c r="E1123" s="402"/>
      <c r="F1123" s="7" t="s">
        <v>546</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v>40000</v>
      </c>
      <c r="AZ1123" s="192"/>
      <c r="BA1123" s="202"/>
      <c r="BB1123" s="211"/>
      <c r="BC1123" s="202" t="s">
        <v>77</v>
      </c>
    </row>
    <row r="1124" spans="1:56" x14ac:dyDescent="0.25">
      <c r="A1124" s="337"/>
      <c r="B1124" s="339"/>
      <c r="C1124" s="398"/>
      <c r="D1124" s="371"/>
      <c r="E1124" s="402"/>
      <c r="F1124" s="7" t="s">
        <v>543</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v>450363.06</v>
      </c>
      <c r="AZ1124" s="192"/>
      <c r="BA1124" s="202">
        <v>5</v>
      </c>
      <c r="BB1124" s="211">
        <v>448297</v>
      </c>
      <c r="BC1124" s="202" t="s">
        <v>78</v>
      </c>
    </row>
    <row r="1125" spans="1:56" x14ac:dyDescent="0.25">
      <c r="A1125" s="337"/>
      <c r="B1125" s="339"/>
      <c r="C1125" s="398"/>
      <c r="D1125" s="371"/>
      <c r="E1125" s="402"/>
      <c r="F1125" s="7" t="s">
        <v>399</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v>105000</v>
      </c>
      <c r="AZ1125" s="192"/>
      <c r="BA1125" s="202">
        <v>3</v>
      </c>
      <c r="BB1125" s="211">
        <v>45000</v>
      </c>
      <c r="BC1125" s="202" t="s">
        <v>79</v>
      </c>
    </row>
    <row r="1126" spans="1:56" x14ac:dyDescent="0.25">
      <c r="A1126" s="337"/>
      <c r="B1126" s="339"/>
      <c r="C1126" s="398"/>
      <c r="D1126" s="371"/>
      <c r="E1126" s="402"/>
      <c r="F1126" s="7" t="s">
        <v>143</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v>112000</v>
      </c>
      <c r="AZ1126" s="192"/>
      <c r="BA1126" s="202">
        <v>1</v>
      </c>
      <c r="BB1126" s="211">
        <v>111942</v>
      </c>
      <c r="BC1126" s="202" t="s">
        <v>1519</v>
      </c>
    </row>
    <row r="1127" spans="1:56" x14ac:dyDescent="0.25">
      <c r="A1127" s="341"/>
      <c r="B1127" s="340"/>
      <c r="C1127" s="399"/>
      <c r="D1127" s="385"/>
      <c r="E1127" s="403"/>
      <c r="F1127" s="7" t="s">
        <v>401</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v>100000</v>
      </c>
      <c r="AZ1127" s="192"/>
      <c r="BA1127" s="202">
        <v>2</v>
      </c>
      <c r="BB1127" s="211">
        <v>100000</v>
      </c>
      <c r="BC1127" s="202" t="s">
        <v>1520</v>
      </c>
    </row>
    <row r="1128" spans="1:56" x14ac:dyDescent="0.25">
      <c r="A1128" s="209"/>
      <c r="B1128" s="261"/>
      <c r="C1128" s="267"/>
      <c r="D1128" s="233"/>
      <c r="E1128" s="268"/>
      <c r="F1128" s="77" t="s">
        <v>548</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v>20000</v>
      </c>
      <c r="AZ1128" s="192"/>
      <c r="BA1128" s="202"/>
      <c r="BB1128" s="211"/>
      <c r="BC1128" s="202" t="s">
        <v>1611</v>
      </c>
    </row>
    <row r="1129" spans="1:56" x14ac:dyDescent="0.25">
      <c r="A1129" s="209"/>
      <c r="B1129" s="261"/>
      <c r="C1129" s="267"/>
      <c r="D1129" s="233"/>
      <c r="E1129" s="268"/>
      <c r="F1129" s="77" t="s">
        <v>549</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v>50000</v>
      </c>
      <c r="AZ1129" s="192"/>
      <c r="BA1129" s="202"/>
      <c r="BB1129" s="211"/>
      <c r="BC1129" s="202" t="s">
        <v>1611</v>
      </c>
    </row>
    <row r="1130" spans="1:56" x14ac:dyDescent="0.25">
      <c r="A1130" s="209"/>
      <c r="B1130" s="261"/>
      <c r="C1130" s="267"/>
      <c r="D1130" s="233"/>
      <c r="E1130" s="268"/>
      <c r="F1130" s="77" t="s">
        <v>726</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v>21960.09</v>
      </c>
      <c r="AZ1130" s="192"/>
      <c r="BA1130" s="202"/>
      <c r="BB1130" s="211"/>
      <c r="BC1130" s="202" t="s">
        <v>1612</v>
      </c>
    </row>
    <row r="1131" spans="1:56" x14ac:dyDescent="0.25">
      <c r="A1131" s="69"/>
      <c r="B1131" s="23" t="s">
        <v>1655</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94">
        <f>SUM(AY1122:AY1130)</f>
        <v>999323.15</v>
      </c>
      <c r="AZ1131" s="193">
        <f>AY1131/E1122</f>
        <v>1.0000000100067734</v>
      </c>
      <c r="BA1131" s="202"/>
      <c r="BB1131" s="211"/>
      <c r="BC1131" s="202"/>
    </row>
    <row r="1132" spans="1:56" ht="15" customHeight="1" x14ac:dyDescent="0.25">
      <c r="A1132" s="377">
        <v>130</v>
      </c>
      <c r="B1132" s="358" t="s">
        <v>547</v>
      </c>
      <c r="C1132" s="365" t="s">
        <v>545</v>
      </c>
      <c r="D1132" s="369" t="s">
        <v>835</v>
      </c>
      <c r="E1132" s="421">
        <v>1056608.1179000002</v>
      </c>
      <c r="F1132" s="7" t="s">
        <v>399</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8">
        <v>60000</v>
      </c>
      <c r="AZ1132" s="192"/>
      <c r="BA1132" s="202"/>
      <c r="BB1132" s="211"/>
      <c r="BC1132" s="202" t="s">
        <v>956</v>
      </c>
      <c r="BD1132" t="s">
        <v>1258</v>
      </c>
    </row>
    <row r="1133" spans="1:56" x14ac:dyDescent="0.25">
      <c r="A1133" s="377"/>
      <c r="B1133" s="358"/>
      <c r="C1133" s="365"/>
      <c r="D1133" s="369"/>
      <c r="E1133" s="421"/>
      <c r="F1133" s="7" t="s">
        <v>143</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8">
        <v>118717</v>
      </c>
      <c r="AZ1133" s="192"/>
      <c r="BA1133" s="202">
        <v>1</v>
      </c>
      <c r="BB1133" s="211">
        <v>74692</v>
      </c>
      <c r="BC1133" s="202"/>
      <c r="BD1133" t="s">
        <v>1277</v>
      </c>
    </row>
    <row r="1134" spans="1:56" x14ac:dyDescent="0.25">
      <c r="A1134" s="377"/>
      <c r="B1134" s="358"/>
      <c r="C1134" s="365"/>
      <c r="D1134" s="369"/>
      <c r="E1134" s="421"/>
      <c r="F1134" s="7" t="s">
        <v>401</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8">
        <v>50000</v>
      </c>
      <c r="AZ1134" s="192"/>
      <c r="BA1134" s="202"/>
      <c r="BB1134" s="211"/>
      <c r="BC1134" s="202"/>
    </row>
    <row r="1135" spans="1:56" x14ac:dyDescent="0.25">
      <c r="A1135" s="377"/>
      <c r="B1135" s="358"/>
      <c r="C1135" s="365"/>
      <c r="D1135" s="369"/>
      <c r="E1135" s="421"/>
      <c r="F1135" s="7" t="s">
        <v>322</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8">
        <v>360000</v>
      </c>
      <c r="AZ1135" s="192"/>
      <c r="BA1135" s="202">
        <v>4</v>
      </c>
      <c r="BB1135" s="211">
        <v>260000</v>
      </c>
      <c r="BC1135" s="202" t="s">
        <v>957</v>
      </c>
      <c r="BD1135" t="s">
        <v>1278</v>
      </c>
    </row>
    <row r="1136" spans="1:56" x14ac:dyDescent="0.25">
      <c r="A1136" s="377"/>
      <c r="B1136" s="358"/>
      <c r="C1136" s="365"/>
      <c r="D1136" s="369"/>
      <c r="E1136" s="421"/>
      <c r="F1136" s="7" t="s">
        <v>546</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8">
        <v>100000</v>
      </c>
      <c r="AZ1136" s="192"/>
      <c r="BA1136" s="202"/>
      <c r="BB1136" s="211"/>
      <c r="BC1136" s="202" t="s">
        <v>958</v>
      </c>
    </row>
    <row r="1137" spans="1:56" x14ac:dyDescent="0.25">
      <c r="A1137" s="377"/>
      <c r="B1137" s="358"/>
      <c r="C1137" s="365"/>
      <c r="D1137" s="369"/>
      <c r="E1137" s="421"/>
      <c r="F1137" s="7" t="s">
        <v>543</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8">
        <v>296000</v>
      </c>
      <c r="AZ1137" s="192"/>
      <c r="BA1137" s="202">
        <v>3</v>
      </c>
      <c r="BB1137" s="211">
        <v>295943</v>
      </c>
      <c r="BC1137" s="202" t="s">
        <v>959</v>
      </c>
      <c r="BD1137" t="s">
        <v>1279</v>
      </c>
    </row>
    <row r="1138" spans="1:56" x14ac:dyDescent="0.25">
      <c r="A1138" s="377"/>
      <c r="B1138" s="358"/>
      <c r="C1138" s="365"/>
      <c r="D1138" s="369"/>
      <c r="E1138" s="421"/>
      <c r="F1138" s="7" t="s">
        <v>548</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8">
        <v>10000</v>
      </c>
      <c r="AZ1138" s="192"/>
      <c r="BA1138" s="202"/>
      <c r="BB1138" s="211"/>
      <c r="BC1138" s="202" t="s">
        <v>960</v>
      </c>
    </row>
    <row r="1139" spans="1:56" x14ac:dyDescent="0.25">
      <c r="A1139" s="377"/>
      <c r="B1139" s="358"/>
      <c r="C1139" s="365"/>
      <c r="D1139" s="369"/>
      <c r="E1139" s="421"/>
      <c r="F1139" s="7" t="s">
        <v>549</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8">
        <v>57434</v>
      </c>
      <c r="AZ1139" s="192"/>
      <c r="BA1139" s="202">
        <v>1</v>
      </c>
      <c r="BB1139" s="211">
        <v>28649</v>
      </c>
      <c r="BC1139" s="202"/>
      <c r="BD1139" t="s">
        <v>1280</v>
      </c>
    </row>
    <row r="1140" spans="1:56" x14ac:dyDescent="0.25">
      <c r="A1140" s="69"/>
      <c r="B1140" s="23" t="s">
        <v>1655</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94">
        <f>SUM(AY1132:AY1139)</f>
        <v>1052151</v>
      </c>
      <c r="AZ1140" s="193">
        <f>AY1140/E1132</f>
        <v>0.99578167361721703</v>
      </c>
      <c r="BA1140" s="202"/>
      <c r="BB1140" s="211"/>
      <c r="BC1140" s="202"/>
    </row>
    <row r="1141" spans="1:56" s="213" customFormat="1" x14ac:dyDescent="0.25">
      <c r="A1141" s="301"/>
      <c r="B1141" s="295"/>
      <c r="C1141" s="296"/>
      <c r="D1141" s="297"/>
      <c r="E1141" s="216"/>
      <c r="F1141" s="300" t="s">
        <v>218</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98">
        <v>10000</v>
      </c>
      <c r="AZ1141" s="299"/>
      <c r="BA1141" s="212">
        <v>1</v>
      </c>
      <c r="BB1141" s="227">
        <v>10000</v>
      </c>
      <c r="BC1141" s="212" t="s">
        <v>1471</v>
      </c>
    </row>
    <row r="1142" spans="1:56" ht="15" customHeight="1" x14ac:dyDescent="0.25">
      <c r="A1142" s="336">
        <v>131</v>
      </c>
      <c r="B1142" s="345" t="s">
        <v>550</v>
      </c>
      <c r="C1142" s="352" t="s">
        <v>551</v>
      </c>
      <c r="D1142" s="369" t="s">
        <v>829</v>
      </c>
      <c r="E1142" s="180"/>
      <c r="F1142" s="7" t="s">
        <v>681</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8">
        <v>60000</v>
      </c>
      <c r="AZ1142" s="192"/>
      <c r="BA1142" s="202">
        <v>4</v>
      </c>
      <c r="BB1142" s="211">
        <v>60000</v>
      </c>
      <c r="BC1142" s="202" t="s">
        <v>1471</v>
      </c>
    </row>
    <row r="1143" spans="1:56" x14ac:dyDescent="0.25">
      <c r="A1143" s="337"/>
      <c r="B1143" s="346"/>
      <c r="C1143" s="353"/>
      <c r="D1143" s="369"/>
      <c r="E1143" s="139"/>
      <c r="F1143" s="7" t="s">
        <v>441</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8">
        <v>163189</v>
      </c>
      <c r="AZ1143" s="192"/>
      <c r="BA1143" s="202">
        <v>4</v>
      </c>
      <c r="BB1143" s="211">
        <v>163189</v>
      </c>
      <c r="BC1143" s="202" t="s">
        <v>1471</v>
      </c>
    </row>
    <row r="1144" spans="1:56" x14ac:dyDescent="0.25">
      <c r="A1144" s="337"/>
      <c r="B1144" s="346"/>
      <c r="C1144" s="353"/>
      <c r="D1144" s="369"/>
      <c r="E1144" s="142">
        <v>2250025.4989999998</v>
      </c>
      <c r="F1144" s="7" t="s">
        <v>666</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8">
        <v>280000</v>
      </c>
      <c r="AZ1144" s="192"/>
      <c r="BA1144" s="202">
        <v>7</v>
      </c>
      <c r="BB1144" s="211">
        <v>280000</v>
      </c>
      <c r="BC1144" s="202" t="s">
        <v>1471</v>
      </c>
    </row>
    <row r="1145" spans="1:56" x14ac:dyDescent="0.25">
      <c r="A1145" s="337"/>
      <c r="B1145" s="346"/>
      <c r="C1145" s="353"/>
      <c r="D1145" s="369"/>
      <c r="E1145" s="142"/>
      <c r="F1145" s="7" t="s">
        <v>825</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8">
        <v>270000</v>
      </c>
      <c r="AZ1145" s="192"/>
      <c r="BA1145" s="202">
        <v>5</v>
      </c>
      <c r="BB1145" s="211">
        <v>270000</v>
      </c>
      <c r="BC1145" s="202" t="s">
        <v>1471</v>
      </c>
    </row>
    <row r="1146" spans="1:56" x14ac:dyDescent="0.25">
      <c r="A1146" s="337"/>
      <c r="B1146" s="346"/>
      <c r="C1146" s="353"/>
      <c r="D1146" s="369"/>
      <c r="E1146" s="139"/>
      <c r="F1146" s="7" t="s">
        <v>1730</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8">
        <v>136855</v>
      </c>
      <c r="AZ1146" s="192"/>
      <c r="BA1146" s="202">
        <v>2</v>
      </c>
      <c r="BB1146" s="211">
        <v>136855</v>
      </c>
      <c r="BC1146" s="202" t="s">
        <v>1471</v>
      </c>
    </row>
    <row r="1147" spans="1:56" x14ac:dyDescent="0.25">
      <c r="A1147" s="337"/>
      <c r="B1147" s="346"/>
      <c r="C1147" s="353"/>
      <c r="D1147" s="369"/>
      <c r="E1147" s="139"/>
      <c r="F1147" s="7" t="s">
        <v>260</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8">
        <v>1192620.5</v>
      </c>
      <c r="AZ1147" s="192"/>
      <c r="BA1147" s="202">
        <v>15</v>
      </c>
      <c r="BB1147" s="211">
        <v>1192620</v>
      </c>
      <c r="BC1147" s="202" t="s">
        <v>1471</v>
      </c>
    </row>
    <row r="1148" spans="1:56" x14ac:dyDescent="0.25">
      <c r="A1148" s="337"/>
      <c r="B1148" s="346"/>
      <c r="C1148" s="353"/>
      <c r="D1148" s="369"/>
      <c r="E1148" s="139"/>
      <c r="F1148" s="77" t="s">
        <v>261</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8">
        <v>54971</v>
      </c>
      <c r="AZ1148" s="192"/>
      <c r="BA1148" s="202">
        <v>2</v>
      </c>
      <c r="BB1148" s="211">
        <v>54971</v>
      </c>
      <c r="BC1148" s="202" t="s">
        <v>1471</v>
      </c>
    </row>
    <row r="1149" spans="1:56" x14ac:dyDescent="0.25">
      <c r="A1149" s="341"/>
      <c r="B1149" s="347"/>
      <c r="C1149" s="354"/>
      <c r="D1149" s="369"/>
      <c r="E1149" s="17"/>
      <c r="F1149" s="77" t="s">
        <v>828</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8">
        <v>82390</v>
      </c>
      <c r="AZ1149" s="192"/>
      <c r="BA1149" s="202">
        <v>1</v>
      </c>
      <c r="BB1149" s="211">
        <v>82390</v>
      </c>
      <c r="BC1149" s="202" t="s">
        <v>1471</v>
      </c>
    </row>
    <row r="1150" spans="1:56" x14ac:dyDescent="0.25">
      <c r="A1150" s="69"/>
      <c r="B1150" s="23" t="s">
        <v>1655</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94">
        <f>SUM(AY1141:AY1149)</f>
        <v>2250025.5</v>
      </c>
      <c r="AZ1150" s="193">
        <f>AY1150/E1144</f>
        <v>1.0000000004444394</v>
      </c>
      <c r="BA1150" s="202"/>
      <c r="BB1150" s="211"/>
      <c r="BC1150" s="202"/>
    </row>
    <row r="1151" spans="1:56" x14ac:dyDescent="0.25">
      <c r="A1151" s="336">
        <v>132</v>
      </c>
      <c r="B1151" s="345" t="s">
        <v>552</v>
      </c>
      <c r="C1151" s="352" t="s">
        <v>551</v>
      </c>
      <c r="D1151" s="370" t="s">
        <v>830</v>
      </c>
      <c r="E1151" s="406">
        <v>1881374.12</v>
      </c>
      <c r="F1151" s="7" t="s">
        <v>218</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v>652738</v>
      </c>
      <c r="AZ1151" s="192"/>
      <c r="BA1151" s="202">
        <v>6</v>
      </c>
      <c r="BB1151" s="211">
        <v>652738</v>
      </c>
      <c r="BC1151" s="202"/>
    </row>
    <row r="1152" spans="1:56" x14ac:dyDescent="0.25">
      <c r="A1152" s="337"/>
      <c r="B1152" s="346"/>
      <c r="C1152" s="353"/>
      <c r="D1152" s="371"/>
      <c r="E1152" s="407"/>
      <c r="F1152" s="7" t="s">
        <v>231</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v>118652</v>
      </c>
      <c r="AZ1152" s="192"/>
      <c r="BA1152" s="202">
        <v>2</v>
      </c>
      <c r="BB1152" s="211">
        <v>118652</v>
      </c>
      <c r="BC1152" s="202"/>
    </row>
    <row r="1153" spans="1:55" x14ac:dyDescent="0.25">
      <c r="A1153" s="337"/>
      <c r="B1153" s="346"/>
      <c r="C1153" s="353"/>
      <c r="D1153" s="371"/>
      <c r="E1153" s="407"/>
      <c r="F1153" s="7" t="s">
        <v>217</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v>602264</v>
      </c>
      <c r="AZ1153" s="192"/>
      <c r="BA1153" s="202">
        <v>11</v>
      </c>
      <c r="BB1153" s="211">
        <v>602264</v>
      </c>
      <c r="BC1153" s="202"/>
    </row>
    <row r="1154" spans="1:55" x14ac:dyDescent="0.25">
      <c r="A1154" s="337"/>
      <c r="B1154" s="346"/>
      <c r="C1154" s="353"/>
      <c r="D1154" s="371"/>
      <c r="E1154" s="407"/>
      <c r="F1154" s="7" t="s">
        <v>349</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v>59997</v>
      </c>
      <c r="AZ1154" s="192"/>
      <c r="BA1154" s="202">
        <v>1</v>
      </c>
      <c r="BB1154" s="211">
        <v>59997</v>
      </c>
      <c r="BC1154" s="202"/>
    </row>
    <row r="1155" spans="1:55" x14ac:dyDescent="0.25">
      <c r="A1155" s="337"/>
      <c r="B1155" s="346"/>
      <c r="C1155" s="353"/>
      <c r="D1155" s="371"/>
      <c r="E1155" s="407"/>
      <c r="F1155" s="7" t="s">
        <v>369</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v>100000</v>
      </c>
      <c r="AZ1155" s="192"/>
      <c r="BA1155" s="202">
        <v>1</v>
      </c>
      <c r="BB1155" s="211">
        <v>100000</v>
      </c>
      <c r="BC1155" s="202"/>
    </row>
    <row r="1156" spans="1:55" x14ac:dyDescent="0.25">
      <c r="A1156" s="337"/>
      <c r="B1156" s="346"/>
      <c r="C1156" s="353"/>
      <c r="D1156" s="371"/>
      <c r="E1156" s="407"/>
      <c r="F1156" s="7" t="s">
        <v>271</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v>212948.52</v>
      </c>
      <c r="AZ1156" s="192"/>
      <c r="BA1156" s="202">
        <v>2</v>
      </c>
      <c r="BB1156" s="211">
        <v>198157.5</v>
      </c>
      <c r="BC1156" s="202"/>
    </row>
    <row r="1157" spans="1:55" x14ac:dyDescent="0.25">
      <c r="A1157" s="341"/>
      <c r="B1157" s="347"/>
      <c r="C1157" s="354"/>
      <c r="D1157" s="385"/>
      <c r="E1157" s="408"/>
      <c r="F1157" s="7" t="s">
        <v>213</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v>79965</v>
      </c>
      <c r="AZ1157" s="192"/>
      <c r="BA1157" s="202">
        <v>1</v>
      </c>
      <c r="BB1157" s="211">
        <v>79965</v>
      </c>
      <c r="BC1157" s="202"/>
    </row>
    <row r="1158" spans="1:55" x14ac:dyDescent="0.25">
      <c r="A1158" s="209"/>
      <c r="B1158" s="210"/>
      <c r="C1158" s="139"/>
      <c r="D1158" s="233"/>
      <c r="E1158" s="217"/>
      <c r="F1158" s="77" t="s">
        <v>216</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v>27125</v>
      </c>
      <c r="AZ1158" s="192"/>
      <c r="BA1158" s="202">
        <v>1</v>
      </c>
      <c r="BB1158" s="211">
        <v>27125</v>
      </c>
      <c r="BC1158" s="202"/>
    </row>
    <row r="1159" spans="1:55" x14ac:dyDescent="0.25">
      <c r="A1159" s="209"/>
      <c r="B1159" s="210"/>
      <c r="C1159" s="139"/>
      <c r="D1159" s="233"/>
      <c r="E1159" s="217"/>
      <c r="F1159" s="77" t="s">
        <v>215</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v>27684.6</v>
      </c>
      <c r="AZ1159" s="192"/>
      <c r="BA1159" s="202">
        <v>2</v>
      </c>
      <c r="BB1159" s="211">
        <v>27684.6</v>
      </c>
      <c r="BC1159" s="202"/>
    </row>
    <row r="1160" spans="1:55" x14ac:dyDescent="0.25">
      <c r="A1160" s="69"/>
      <c r="B1160" s="23" t="s">
        <v>1655</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94">
        <f>SUM(AY1151:AY1159)</f>
        <v>1881374.12</v>
      </c>
      <c r="AZ1160" s="193">
        <f>AY1160/E1151</f>
        <v>1</v>
      </c>
      <c r="BA1160" s="202"/>
      <c r="BB1160" s="211"/>
      <c r="BC1160" s="202"/>
    </row>
    <row r="1161" spans="1:55" ht="15" customHeight="1" x14ac:dyDescent="0.25">
      <c r="A1161" s="377">
        <v>133</v>
      </c>
      <c r="B1161" s="358" t="s">
        <v>556</v>
      </c>
      <c r="C1161" s="365" t="s">
        <v>545</v>
      </c>
      <c r="D1161" s="369" t="s">
        <v>831</v>
      </c>
      <c r="E1161" s="421">
        <v>1347477.3600000003</v>
      </c>
      <c r="F1161" s="7" t="s">
        <v>553</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f>SUM(G1161:N1161)</f>
        <v>586727.55000000005</v>
      </c>
      <c r="AZ1161" s="192"/>
      <c r="BA1161" s="202">
        <v>7</v>
      </c>
      <c r="BB1161" s="211">
        <v>555889</v>
      </c>
      <c r="BC1161" s="202" t="s">
        <v>1265</v>
      </c>
    </row>
    <row r="1162" spans="1:55" x14ac:dyDescent="0.25">
      <c r="A1162" s="377"/>
      <c r="B1162" s="358"/>
      <c r="C1162" s="365"/>
      <c r="D1162" s="369"/>
      <c r="E1162" s="421"/>
      <c r="F1162" s="7" t="s">
        <v>554</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f t="shared" ref="AY1162:AY1167" si="8">SUM(G1162:N1162)</f>
        <v>13929.81</v>
      </c>
      <c r="AZ1162" s="192"/>
      <c r="BA1162" s="202"/>
      <c r="BB1162" s="211"/>
      <c r="BC1162" s="202" t="s">
        <v>1266</v>
      </c>
    </row>
    <row r="1163" spans="1:55" x14ac:dyDescent="0.25">
      <c r="A1163" s="377"/>
      <c r="B1163" s="358"/>
      <c r="C1163" s="365"/>
      <c r="D1163" s="369"/>
      <c r="E1163" s="421"/>
      <c r="F1163" s="7" t="s">
        <v>555</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f t="shared" si="8"/>
        <v>167636.72</v>
      </c>
      <c r="AZ1163" s="192"/>
      <c r="BA1163" s="202">
        <v>3</v>
      </c>
      <c r="BB1163" s="211">
        <v>150000</v>
      </c>
      <c r="BC1163" s="202" t="s">
        <v>1459</v>
      </c>
    </row>
    <row r="1164" spans="1:55" x14ac:dyDescent="0.25">
      <c r="A1164" s="377"/>
      <c r="B1164" s="358"/>
      <c r="C1164" s="365"/>
      <c r="D1164" s="369"/>
      <c r="E1164" s="421"/>
      <c r="F1164" s="7" t="s">
        <v>557</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f t="shared" si="8"/>
        <v>167636.72</v>
      </c>
      <c r="AZ1164" s="192"/>
      <c r="BA1164" s="202">
        <v>1</v>
      </c>
      <c r="BB1164" s="211">
        <v>85000</v>
      </c>
      <c r="BC1164" s="202" t="s">
        <v>1267</v>
      </c>
    </row>
    <row r="1165" spans="1:55" x14ac:dyDescent="0.25">
      <c r="A1165" s="377"/>
      <c r="B1165" s="358"/>
      <c r="C1165" s="365"/>
      <c r="D1165" s="369"/>
      <c r="E1165" s="421"/>
      <c r="F1165" s="7" t="s">
        <v>585</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f t="shared" si="8"/>
        <v>50285.37</v>
      </c>
      <c r="AZ1165" s="192"/>
      <c r="BA1165" s="202">
        <v>1</v>
      </c>
      <c r="BB1165" s="211">
        <v>50285.37</v>
      </c>
      <c r="BC1165" s="202" t="s">
        <v>1460</v>
      </c>
    </row>
    <row r="1166" spans="1:55" x14ac:dyDescent="0.25">
      <c r="A1166" s="377"/>
      <c r="B1166" s="358"/>
      <c r="C1166" s="365"/>
      <c r="D1166" s="369"/>
      <c r="E1166" s="421"/>
      <c r="F1166" s="7" t="s">
        <v>558</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f t="shared" si="8"/>
        <v>335277.28999999998</v>
      </c>
      <c r="AZ1166" s="192"/>
      <c r="BA1166" s="202">
        <v>8</v>
      </c>
      <c r="BB1166" s="211">
        <v>320000</v>
      </c>
      <c r="BC1166" s="202"/>
    </row>
    <row r="1167" spans="1:55" x14ac:dyDescent="0.25">
      <c r="A1167" s="377"/>
      <c r="B1167" s="358"/>
      <c r="C1167" s="365"/>
      <c r="D1167" s="369"/>
      <c r="E1167" s="421"/>
      <c r="F1167" s="7" t="s">
        <v>559</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f t="shared" si="8"/>
        <v>16762.330000000002</v>
      </c>
      <c r="AZ1167" s="192"/>
      <c r="BA1167" s="202"/>
      <c r="BB1167" s="211"/>
      <c r="BC1167" s="202" t="s">
        <v>1402</v>
      </c>
    </row>
    <row r="1168" spans="1:55" x14ac:dyDescent="0.25">
      <c r="A1168" s="377"/>
      <c r="B1168" s="358"/>
      <c r="C1168" s="365"/>
      <c r="D1168" s="369"/>
      <c r="E1168" s="421"/>
      <c r="F1168" s="77" t="s">
        <v>560</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v>9222</v>
      </c>
      <c r="AZ1168" s="192"/>
      <c r="BA1168" s="202">
        <v>1</v>
      </c>
      <c r="BB1168" s="211">
        <v>9220</v>
      </c>
      <c r="BC1168" s="202" t="s">
        <v>1403</v>
      </c>
    </row>
    <row r="1169" spans="1:55" x14ac:dyDescent="0.25">
      <c r="A1169" s="69"/>
      <c r="B1169" s="23" t="s">
        <v>1655</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94">
        <f>SUM(AY1161:AY1168)</f>
        <v>1347477.79</v>
      </c>
      <c r="AZ1169" s="193">
        <f>AY1169/E1161</f>
        <v>1.0000003191148235</v>
      </c>
      <c r="BA1169" s="202"/>
      <c r="BB1169" s="211"/>
      <c r="BC1169" s="202"/>
    </row>
    <row r="1170" spans="1:55" ht="15" customHeight="1" x14ac:dyDescent="0.25">
      <c r="A1170" s="377">
        <v>134</v>
      </c>
      <c r="B1170" s="358" t="s">
        <v>561</v>
      </c>
      <c r="C1170" s="365" t="s">
        <v>545</v>
      </c>
      <c r="D1170" s="369" t="s">
        <v>1170</v>
      </c>
      <c r="E1170" s="409">
        <v>979529.20000000007</v>
      </c>
      <c r="F1170" s="7" t="s">
        <v>1162</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8">
        <v>404560.17</v>
      </c>
      <c r="AZ1170" s="192"/>
      <c r="BA1170" s="202">
        <v>3</v>
      </c>
      <c r="BB1170" s="211">
        <v>400000</v>
      </c>
      <c r="BC1170" s="202" t="s">
        <v>1521</v>
      </c>
    </row>
    <row r="1171" spans="1:55" x14ac:dyDescent="0.25">
      <c r="A1171" s="377"/>
      <c r="B1171" s="358"/>
      <c r="C1171" s="365"/>
      <c r="D1171" s="369"/>
      <c r="E1171" s="409"/>
      <c r="F1171" s="7" t="s">
        <v>1163</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8">
        <v>22473.8</v>
      </c>
      <c r="AZ1171" s="192"/>
      <c r="BA1171" s="202"/>
      <c r="BB1171" s="211"/>
      <c r="BC1171" s="202" t="s">
        <v>109</v>
      </c>
    </row>
    <row r="1172" spans="1:55" x14ac:dyDescent="0.25">
      <c r="A1172" s="377"/>
      <c r="B1172" s="358"/>
      <c r="C1172" s="365"/>
      <c r="D1172" s="369"/>
      <c r="E1172" s="409"/>
      <c r="F1172" s="7" t="s">
        <v>1164</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8">
        <v>62530.37</v>
      </c>
      <c r="AZ1172" s="192"/>
      <c r="BA1172" s="202"/>
      <c r="BB1172" s="211"/>
      <c r="BC1172" s="202" t="s">
        <v>110</v>
      </c>
    </row>
    <row r="1173" spans="1:55" x14ac:dyDescent="0.25">
      <c r="A1173" s="377"/>
      <c r="B1173" s="358"/>
      <c r="C1173" s="365"/>
      <c r="D1173" s="369"/>
      <c r="E1173" s="409"/>
      <c r="F1173" s="77" t="s">
        <v>398</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8">
        <v>17982.59</v>
      </c>
      <c r="AZ1173" s="192"/>
      <c r="BA1173" s="202"/>
      <c r="BB1173" s="211"/>
      <c r="BC1173" s="202" t="s">
        <v>111</v>
      </c>
    </row>
    <row r="1174" spans="1:55" x14ac:dyDescent="0.25">
      <c r="A1174" s="242"/>
      <c r="B1174" s="210"/>
      <c r="C1174" s="139"/>
      <c r="D1174" s="233"/>
      <c r="E1174" s="240"/>
      <c r="F1174" s="77" t="s">
        <v>1226</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8">
        <v>179802.09</v>
      </c>
      <c r="AZ1174" s="192"/>
      <c r="BA1174" s="202">
        <v>1</v>
      </c>
      <c r="BB1174" s="211">
        <v>40000</v>
      </c>
      <c r="BC1174" s="202" t="s">
        <v>112</v>
      </c>
    </row>
    <row r="1175" spans="1:55" x14ac:dyDescent="0.25">
      <c r="A1175" s="242"/>
      <c r="B1175" s="210"/>
      <c r="C1175" s="139"/>
      <c r="D1175" s="233"/>
      <c r="E1175" s="240"/>
      <c r="F1175" s="77" t="s">
        <v>1140</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8">
        <v>67426.3</v>
      </c>
      <c r="AZ1175" s="192"/>
      <c r="BA1175" s="202"/>
      <c r="BB1175" s="211"/>
      <c r="BC1175" s="202" t="s">
        <v>1522</v>
      </c>
    </row>
    <row r="1176" spans="1:55" x14ac:dyDescent="0.25">
      <c r="A1176" s="242"/>
      <c r="B1176" s="210"/>
      <c r="C1176" s="139"/>
      <c r="D1176" s="233"/>
      <c r="E1176" s="240"/>
      <c r="F1176" s="77" t="s">
        <v>1281</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8">
        <v>224753.89</v>
      </c>
      <c r="AZ1176" s="192"/>
      <c r="BA1176" s="202">
        <v>3</v>
      </c>
      <c r="BB1176" s="211">
        <v>125577</v>
      </c>
      <c r="BC1176" s="202" t="s">
        <v>113</v>
      </c>
    </row>
    <row r="1177" spans="1:55" x14ac:dyDescent="0.25">
      <c r="A1177" s="69"/>
      <c r="B1177" s="23" t="s">
        <v>1655</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94">
        <f>SUM(AY1170:AY1176)</f>
        <v>979529.21000000008</v>
      </c>
      <c r="AZ1177" s="193">
        <f>AY1177/E1170</f>
        <v>1.0000000102089861</v>
      </c>
      <c r="BA1177" s="202"/>
      <c r="BB1177" s="211"/>
      <c r="BC1177" s="202"/>
    </row>
    <row r="1178" spans="1:55" x14ac:dyDescent="0.25">
      <c r="A1178" s="336">
        <v>135</v>
      </c>
      <c r="B1178" s="345" t="s">
        <v>562</v>
      </c>
      <c r="C1178" s="352" t="s">
        <v>545</v>
      </c>
      <c r="D1178" s="370" t="s">
        <v>834</v>
      </c>
      <c r="E1178" s="406">
        <v>1601734.55</v>
      </c>
      <c r="F1178" s="7" t="s">
        <v>176</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8">
        <v>1111996.03</v>
      </c>
      <c r="AZ1178" s="192"/>
      <c r="BA1178" s="202">
        <v>7</v>
      </c>
      <c r="BB1178" s="211">
        <v>979518</v>
      </c>
      <c r="BC1178" s="202" t="s">
        <v>961</v>
      </c>
    </row>
    <row r="1179" spans="1:55" x14ac:dyDescent="0.25">
      <c r="A1179" s="337"/>
      <c r="B1179" s="346"/>
      <c r="C1179" s="353"/>
      <c r="D1179" s="371"/>
      <c r="E1179" s="407"/>
      <c r="F1179" s="7" t="s">
        <v>153</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8">
        <v>79202.92</v>
      </c>
      <c r="AZ1179" s="192"/>
      <c r="BA1179" s="202"/>
      <c r="BB1179" s="211"/>
      <c r="BC1179" s="202" t="s">
        <v>1282</v>
      </c>
    </row>
    <row r="1180" spans="1:55" x14ac:dyDescent="0.25">
      <c r="A1180" s="337"/>
      <c r="B1180" s="346"/>
      <c r="C1180" s="353"/>
      <c r="D1180" s="371"/>
      <c r="E1180" s="407"/>
      <c r="F1180" s="7" t="s">
        <v>154</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8">
        <v>80000</v>
      </c>
      <c r="AZ1180" s="192"/>
      <c r="BA1180" s="202"/>
      <c r="BB1180" s="211"/>
      <c r="BC1180" s="202" t="s">
        <v>1282</v>
      </c>
    </row>
    <row r="1181" spans="1:55" x14ac:dyDescent="0.25">
      <c r="A1181" s="337"/>
      <c r="B1181" s="346"/>
      <c r="C1181" s="353"/>
      <c r="D1181" s="371"/>
      <c r="E1181" s="407"/>
      <c r="F1181" s="7" t="s">
        <v>147</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8">
        <v>90000</v>
      </c>
      <c r="AZ1181" s="192"/>
      <c r="BA1181" s="202">
        <v>2</v>
      </c>
      <c r="BB1181" s="211">
        <v>80000</v>
      </c>
      <c r="BC1181" s="202" t="s">
        <v>962</v>
      </c>
    </row>
    <row r="1182" spans="1:55" x14ac:dyDescent="0.25">
      <c r="A1182" s="337"/>
      <c r="B1182" s="346"/>
      <c r="C1182" s="353"/>
      <c r="D1182" s="371"/>
      <c r="E1182" s="407"/>
      <c r="F1182" s="7" t="s">
        <v>151</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8">
        <v>100000</v>
      </c>
      <c r="AZ1182" s="192"/>
      <c r="BA1182" s="202">
        <v>2</v>
      </c>
      <c r="BB1182" s="211">
        <v>100000</v>
      </c>
      <c r="BC1182" s="202" t="s">
        <v>963</v>
      </c>
    </row>
    <row r="1183" spans="1:55" x14ac:dyDescent="0.25">
      <c r="A1183" s="337"/>
      <c r="B1183" s="346"/>
      <c r="C1183" s="353"/>
      <c r="D1183" s="371"/>
      <c r="E1183" s="407"/>
      <c r="F1183" s="7" t="s">
        <v>124</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8">
        <v>105000</v>
      </c>
      <c r="AZ1183" s="192"/>
      <c r="BA1183" s="202">
        <v>4</v>
      </c>
      <c r="BB1183" s="211">
        <v>60000</v>
      </c>
      <c r="BC1183" s="202" t="s">
        <v>964</v>
      </c>
    </row>
    <row r="1184" spans="1:55" x14ac:dyDescent="0.25">
      <c r="A1184" s="337"/>
      <c r="B1184" s="346"/>
      <c r="C1184" s="353"/>
      <c r="D1184" s="371"/>
      <c r="E1184" s="407"/>
      <c r="F1184" s="7" t="s">
        <v>212</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8">
        <v>19710.830000000002</v>
      </c>
      <c r="AZ1184" s="192"/>
      <c r="BA1184" s="202"/>
      <c r="BB1184" s="211"/>
      <c r="BC1184" s="202" t="s">
        <v>1282</v>
      </c>
    </row>
    <row r="1185" spans="1:55" x14ac:dyDescent="0.25">
      <c r="A1185" s="341"/>
      <c r="B1185" s="347"/>
      <c r="C1185" s="354"/>
      <c r="D1185" s="385"/>
      <c r="E1185" s="408"/>
      <c r="F1185" s="7" t="s">
        <v>173</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8">
        <v>15824.77</v>
      </c>
      <c r="AZ1185" s="192"/>
      <c r="BA1185" s="202"/>
      <c r="BB1185" s="211"/>
      <c r="BC1185" s="202" t="s">
        <v>1282</v>
      </c>
    </row>
    <row r="1186" spans="1:55" x14ac:dyDescent="0.25">
      <c r="A1186" s="69"/>
      <c r="B1186" s="23" t="s">
        <v>1655</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94">
        <f>SUM(AY1178:AY1185)</f>
        <v>1601734.55</v>
      </c>
      <c r="AZ1186" s="193">
        <f>AY1186/E1178</f>
        <v>1</v>
      </c>
      <c r="BA1186" s="202"/>
      <c r="BB1186" s="211"/>
      <c r="BC1186" s="202"/>
    </row>
    <row r="1187" spans="1:55" x14ac:dyDescent="0.25">
      <c r="A1187" s="336">
        <v>136</v>
      </c>
      <c r="B1187" s="345" t="s">
        <v>563</v>
      </c>
      <c r="C1187" s="352" t="s">
        <v>564</v>
      </c>
      <c r="D1187" s="370" t="s">
        <v>833</v>
      </c>
      <c r="E1187" s="406">
        <v>2050025.61</v>
      </c>
      <c r="F1187" s="7" t="s">
        <v>1138</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8">
        <f>N1187+M1187+L1187+K1187+J1187+I1187+H1187+G1187</f>
        <v>9526.25</v>
      </c>
      <c r="AZ1187" s="192"/>
      <c r="BA1187" s="202"/>
      <c r="BB1187" s="211"/>
      <c r="BC1187" s="202" t="s">
        <v>1523</v>
      </c>
    </row>
    <row r="1188" spans="1:55" x14ac:dyDescent="0.25">
      <c r="A1188" s="337"/>
      <c r="B1188" s="346"/>
      <c r="C1188" s="353"/>
      <c r="D1188" s="371"/>
      <c r="E1188" s="407"/>
      <c r="F1188" s="7" t="s">
        <v>1139</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8">
        <v>54646.09</v>
      </c>
      <c r="AZ1188" s="192"/>
      <c r="BA1188" s="202">
        <v>6</v>
      </c>
      <c r="BB1188" s="211">
        <v>90000</v>
      </c>
      <c r="BC1188" s="202" t="s">
        <v>1524</v>
      </c>
    </row>
    <row r="1189" spans="1:55" x14ac:dyDescent="0.25">
      <c r="A1189" s="337"/>
      <c r="B1189" s="346"/>
      <c r="C1189" s="353"/>
      <c r="D1189" s="371"/>
      <c r="E1189" s="407"/>
      <c r="F1189" s="7" t="s">
        <v>1140</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8">
        <f t="shared" ref="AY1189:AY1197" si="9">N1189+M1189+L1189+K1189+J1189+I1189+H1189+G1189</f>
        <v>149697.99</v>
      </c>
      <c r="AZ1189" s="192"/>
      <c r="BA1189" s="202">
        <v>2</v>
      </c>
      <c r="BB1189" s="211">
        <v>149109</v>
      </c>
      <c r="BC1189" s="202" t="s">
        <v>1524</v>
      </c>
    </row>
    <row r="1190" spans="1:55" x14ac:dyDescent="0.25">
      <c r="A1190" s="337"/>
      <c r="B1190" s="346"/>
      <c r="C1190" s="353"/>
      <c r="D1190" s="371"/>
      <c r="E1190" s="407"/>
      <c r="F1190" s="7" t="s">
        <v>1141</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8">
        <f t="shared" si="9"/>
        <v>40826.730000000003</v>
      </c>
      <c r="AZ1190" s="192"/>
      <c r="BA1190" s="202"/>
      <c r="BB1190" s="211"/>
      <c r="BC1190" s="202" t="s">
        <v>1523</v>
      </c>
    </row>
    <row r="1191" spans="1:55" x14ac:dyDescent="0.25">
      <c r="A1191" s="337"/>
      <c r="B1191" s="346"/>
      <c r="C1191" s="353"/>
      <c r="D1191" s="371"/>
      <c r="E1191" s="407"/>
      <c r="F1191" s="7" t="s">
        <v>1142</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8">
        <v>50000</v>
      </c>
      <c r="AZ1191" s="192"/>
      <c r="BA1191" s="202">
        <v>2</v>
      </c>
      <c r="BB1191" s="211">
        <v>50000</v>
      </c>
      <c r="BC1191" s="202" t="s">
        <v>1524</v>
      </c>
    </row>
    <row r="1192" spans="1:55" x14ac:dyDescent="0.25">
      <c r="A1192" s="337"/>
      <c r="B1192" s="346"/>
      <c r="C1192" s="353"/>
      <c r="D1192" s="371"/>
      <c r="E1192" s="407"/>
      <c r="F1192" s="7" t="s">
        <v>1143</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8">
        <f t="shared" si="9"/>
        <v>31300.49</v>
      </c>
      <c r="AZ1192" s="192"/>
      <c r="BA1192" s="202"/>
      <c r="BB1192" s="211"/>
      <c r="BC1192" s="202" t="s">
        <v>1523</v>
      </c>
    </row>
    <row r="1193" spans="1:55" x14ac:dyDescent="0.25">
      <c r="A1193" s="337"/>
      <c r="B1193" s="346"/>
      <c r="C1193" s="353"/>
      <c r="D1193" s="371"/>
      <c r="E1193" s="407"/>
      <c r="F1193" s="7" t="s">
        <v>1144</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8">
        <v>245000</v>
      </c>
      <c r="AZ1193" s="192"/>
      <c r="BA1193" s="202">
        <v>6</v>
      </c>
      <c r="BB1193" s="211">
        <v>210000</v>
      </c>
      <c r="BC1193" s="202"/>
    </row>
    <row r="1194" spans="1:55" x14ac:dyDescent="0.25">
      <c r="A1194" s="337"/>
      <c r="B1194" s="346"/>
      <c r="C1194" s="353"/>
      <c r="D1194" s="371"/>
      <c r="E1194" s="407"/>
      <c r="F1194" s="7" t="s">
        <v>1145</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8">
        <f t="shared" si="9"/>
        <v>136089.09</v>
      </c>
      <c r="AZ1194" s="192"/>
      <c r="BA1194" s="202">
        <v>1</v>
      </c>
      <c r="BB1194" s="211">
        <v>136089</v>
      </c>
      <c r="BC1194" s="202" t="s">
        <v>1524</v>
      </c>
    </row>
    <row r="1195" spans="1:55" x14ac:dyDescent="0.25">
      <c r="A1195" s="337"/>
      <c r="B1195" s="346"/>
      <c r="C1195" s="353"/>
      <c r="D1195" s="371"/>
      <c r="E1195" s="407"/>
      <c r="F1195" s="7" t="s">
        <v>569</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8">
        <v>40757</v>
      </c>
      <c r="AZ1195" s="192"/>
      <c r="BA1195" s="202">
        <v>1</v>
      </c>
      <c r="BB1195" s="211">
        <v>40757</v>
      </c>
      <c r="BC1195" s="202"/>
    </row>
    <row r="1196" spans="1:55" x14ac:dyDescent="0.25">
      <c r="A1196" s="337"/>
      <c r="B1196" s="346"/>
      <c r="C1196" s="353"/>
      <c r="D1196" s="371"/>
      <c r="E1196" s="407"/>
      <c r="F1196" s="7" t="s">
        <v>567</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8">
        <v>1153824.28</v>
      </c>
      <c r="AZ1196" s="192"/>
      <c r="BA1196" s="202">
        <v>13</v>
      </c>
      <c r="BB1196" s="211">
        <v>1141034</v>
      </c>
      <c r="BC1196" s="202"/>
    </row>
    <row r="1197" spans="1:55" x14ac:dyDescent="0.25">
      <c r="A1197" s="341"/>
      <c r="B1197" s="347"/>
      <c r="C1197" s="354"/>
      <c r="D1197" s="385"/>
      <c r="E1197" s="408"/>
      <c r="F1197" s="7" t="s">
        <v>570</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8">
        <f t="shared" si="9"/>
        <v>138357.69</v>
      </c>
      <c r="AZ1197" s="192"/>
      <c r="BA1197" s="202"/>
      <c r="BB1197" s="211"/>
      <c r="BC1197" s="202" t="s">
        <v>1461</v>
      </c>
    </row>
    <row r="1198" spans="1:55" x14ac:dyDescent="0.25">
      <c r="A1198" s="69"/>
      <c r="B1198" s="23" t="s">
        <v>1655</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94">
        <f>SUM(AY1187:AY1197)</f>
        <v>2050025.6099999999</v>
      </c>
      <c r="AZ1198" s="193">
        <f>AY1198/E1187</f>
        <v>0.99999999999999989</v>
      </c>
      <c r="BA1198" s="202"/>
      <c r="BB1198" s="211"/>
      <c r="BC1198" s="202"/>
    </row>
    <row r="1199" spans="1:55" ht="15" customHeight="1" x14ac:dyDescent="0.25">
      <c r="A1199" s="336">
        <v>137</v>
      </c>
      <c r="B1199" s="345" t="s">
        <v>568</v>
      </c>
      <c r="C1199" s="352" t="s">
        <v>545</v>
      </c>
      <c r="D1199" s="410" t="s">
        <v>837</v>
      </c>
      <c r="E1199" s="406">
        <v>1351548.3</v>
      </c>
      <c r="F1199" s="7" t="s">
        <v>399</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v>150562.38</v>
      </c>
      <c r="AZ1199" s="192"/>
      <c r="BA1199" s="250">
        <v>6</v>
      </c>
      <c r="BB1199" s="251">
        <v>90000</v>
      </c>
      <c r="BC1199" s="250" t="s">
        <v>114</v>
      </c>
    </row>
    <row r="1200" spans="1:55" x14ac:dyDescent="0.25">
      <c r="A1200" s="337"/>
      <c r="B1200" s="346"/>
      <c r="C1200" s="353"/>
      <c r="D1200" s="411"/>
      <c r="E1200" s="407"/>
      <c r="F1200" s="7" t="s">
        <v>164</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v>158926.95000000001</v>
      </c>
      <c r="AZ1200" s="192"/>
      <c r="BA1200" s="250">
        <v>5</v>
      </c>
      <c r="BB1200" s="251">
        <v>155000</v>
      </c>
      <c r="BC1200" s="250" t="s">
        <v>1584</v>
      </c>
    </row>
    <row r="1201" spans="1:55" x14ac:dyDescent="0.25">
      <c r="A1201" s="337"/>
      <c r="B1201" s="346"/>
      <c r="C1201" s="353"/>
      <c r="D1201" s="411"/>
      <c r="E1201" s="407"/>
      <c r="F1201" s="7" t="s">
        <v>566</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v>142197.79999999999</v>
      </c>
      <c r="AZ1201" s="192"/>
      <c r="BA1201" s="250">
        <v>3</v>
      </c>
      <c r="BB1201" s="251">
        <v>140000</v>
      </c>
      <c r="BC1201" s="250" t="s">
        <v>1585</v>
      </c>
    </row>
    <row r="1202" spans="1:55" x14ac:dyDescent="0.25">
      <c r="A1202" s="337"/>
      <c r="B1202" s="346"/>
      <c r="C1202" s="353"/>
      <c r="D1202" s="411"/>
      <c r="E1202" s="407"/>
      <c r="F1202" s="7" t="s">
        <v>143</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v>108739.5</v>
      </c>
      <c r="AZ1202" s="192"/>
      <c r="BA1202" s="250">
        <v>1</v>
      </c>
      <c r="BB1202" s="251">
        <v>77372</v>
      </c>
      <c r="BC1202" s="250" t="s">
        <v>1586</v>
      </c>
    </row>
    <row r="1203" spans="1:55" x14ac:dyDescent="0.25">
      <c r="A1203" s="337"/>
      <c r="B1203" s="346"/>
      <c r="C1203" s="353"/>
      <c r="D1203" s="411"/>
      <c r="E1203" s="407"/>
      <c r="F1203" s="7" t="s">
        <v>567</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v>401499.69</v>
      </c>
      <c r="AZ1203" s="192"/>
      <c r="BA1203" s="250">
        <v>5</v>
      </c>
      <c r="BB1203" s="251">
        <v>394693.31</v>
      </c>
      <c r="BC1203" s="250" t="s">
        <v>1587</v>
      </c>
    </row>
    <row r="1204" spans="1:55" x14ac:dyDescent="0.25">
      <c r="A1204" s="337"/>
      <c r="B1204" s="346"/>
      <c r="C1204" s="353"/>
      <c r="D1204" s="411"/>
      <c r="E1204" s="407"/>
      <c r="F1204" s="7" t="s">
        <v>565</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v>83645.77</v>
      </c>
      <c r="AZ1204" s="192"/>
      <c r="BA1204" s="250">
        <v>1</v>
      </c>
      <c r="BB1204" s="251">
        <v>66385</v>
      </c>
      <c r="BC1204" s="250" t="s">
        <v>1585</v>
      </c>
    </row>
    <row r="1205" spans="1:55" x14ac:dyDescent="0.25">
      <c r="A1205" s="337"/>
      <c r="B1205" s="346"/>
      <c r="C1205" s="353"/>
      <c r="D1205" s="411"/>
      <c r="E1205" s="407"/>
      <c r="F1205" s="7" t="s">
        <v>569</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v>100374.92</v>
      </c>
      <c r="AZ1205" s="192"/>
      <c r="BA1205" s="250"/>
      <c r="BB1205" s="251"/>
      <c r="BC1205" s="250" t="s">
        <v>1588</v>
      </c>
    </row>
    <row r="1206" spans="1:55" x14ac:dyDescent="0.25">
      <c r="A1206" s="337"/>
      <c r="B1206" s="346"/>
      <c r="C1206" s="353"/>
      <c r="D1206" s="411"/>
      <c r="E1206" s="407"/>
      <c r="F1206" s="7" t="s">
        <v>401</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v>75281.19</v>
      </c>
      <c r="AZ1206" s="192" t="s">
        <v>802</v>
      </c>
      <c r="BA1206" s="250"/>
      <c r="BB1206" s="251"/>
      <c r="BC1206" s="250" t="s">
        <v>1589</v>
      </c>
    </row>
    <row r="1207" spans="1:55" x14ac:dyDescent="0.25">
      <c r="A1207" s="337"/>
      <c r="B1207" s="346"/>
      <c r="C1207" s="353"/>
      <c r="D1207" s="411"/>
      <c r="E1207" s="407"/>
      <c r="F1207" s="7" t="s">
        <v>570</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v>63403.49</v>
      </c>
      <c r="AZ1207" s="192"/>
      <c r="BA1207" s="250">
        <v>1</v>
      </c>
      <c r="BB1207" s="251">
        <v>63395</v>
      </c>
      <c r="BC1207" s="250" t="s">
        <v>1590</v>
      </c>
    </row>
    <row r="1208" spans="1:55" x14ac:dyDescent="0.25">
      <c r="A1208" s="337"/>
      <c r="B1208" s="346"/>
      <c r="C1208" s="353"/>
      <c r="D1208" s="411"/>
      <c r="E1208" s="407"/>
      <c r="F1208" s="7" t="s">
        <v>322</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v>41822.879999999997</v>
      </c>
      <c r="AZ1208" s="192"/>
      <c r="BA1208" s="250"/>
      <c r="BB1208" s="251"/>
      <c r="BC1208" s="250" t="s">
        <v>1589</v>
      </c>
    </row>
    <row r="1209" spans="1:55" x14ac:dyDescent="0.25">
      <c r="A1209" s="341"/>
      <c r="B1209" s="347"/>
      <c r="C1209" s="354"/>
      <c r="D1209" s="412"/>
      <c r="E1209" s="408"/>
      <c r="F1209" s="7" t="s">
        <v>398</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v>25093.73</v>
      </c>
      <c r="AZ1209" s="192"/>
      <c r="BA1209" s="250"/>
      <c r="BB1209" s="251"/>
      <c r="BC1209" s="250" t="s">
        <v>1589</v>
      </c>
    </row>
    <row r="1210" spans="1:55" x14ac:dyDescent="0.25">
      <c r="A1210" s="69"/>
      <c r="B1210" s="23" t="s">
        <v>1655</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94">
        <f>SUM(AY1199:AY1209)</f>
        <v>1351548.2999999998</v>
      </c>
      <c r="AZ1210" s="193">
        <f>AY1210/E1199</f>
        <v>0.99999999999999978</v>
      </c>
      <c r="BA1210" s="202"/>
      <c r="BB1210" s="211"/>
      <c r="BC1210" s="202"/>
    </row>
    <row r="1211" spans="1:55" x14ac:dyDescent="0.25">
      <c r="A1211" s="336">
        <v>138</v>
      </c>
      <c r="B1211" s="345" t="s">
        <v>572</v>
      </c>
      <c r="C1211" s="352" t="s">
        <v>573</v>
      </c>
      <c r="D1211" s="370" t="s">
        <v>838</v>
      </c>
      <c r="E1211" s="406">
        <v>1805154.6500000001</v>
      </c>
      <c r="F1211" s="7" t="s">
        <v>1263</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98">
        <f>SUM(G1211:N1211)</f>
        <v>331283.24</v>
      </c>
      <c r="AZ1211" s="192"/>
      <c r="BA1211" s="202">
        <v>5</v>
      </c>
      <c r="BB1211" s="211">
        <v>329608</v>
      </c>
      <c r="BC1211" s="202" t="s">
        <v>965</v>
      </c>
    </row>
    <row r="1212" spans="1:55" x14ac:dyDescent="0.25">
      <c r="A1212" s="337"/>
      <c r="B1212" s="346"/>
      <c r="C1212" s="353"/>
      <c r="D1212" s="371"/>
      <c r="E1212" s="407"/>
      <c r="F1212" s="7" t="s">
        <v>668</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98">
        <f>SUM(G1212:N1212)</f>
        <v>177569.66</v>
      </c>
      <c r="AZ1212" s="192"/>
      <c r="BA1212" s="202"/>
      <c r="BB1212" s="211"/>
      <c r="BC1212" s="202"/>
    </row>
    <row r="1213" spans="1:55" x14ac:dyDescent="0.25">
      <c r="A1213" s="337"/>
      <c r="B1213" s="346"/>
      <c r="C1213" s="353"/>
      <c r="D1213" s="371"/>
      <c r="E1213" s="407"/>
      <c r="F1213" s="7" t="s">
        <v>135</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98">
        <v>80000</v>
      </c>
      <c r="AZ1213" s="192"/>
      <c r="BA1213" s="202"/>
      <c r="BB1213" s="211"/>
      <c r="BC1213" s="202"/>
    </row>
    <row r="1214" spans="1:55" x14ac:dyDescent="0.25">
      <c r="A1214" s="337"/>
      <c r="B1214" s="346"/>
      <c r="C1214" s="353"/>
      <c r="D1214" s="371"/>
      <c r="E1214" s="407"/>
      <c r="F1214" s="7" t="s">
        <v>574</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98">
        <f>SUM(G1214:N1214)</f>
        <v>130000</v>
      </c>
      <c r="AZ1214" s="192"/>
      <c r="BA1214" s="202">
        <v>2</v>
      </c>
      <c r="BB1214" s="211">
        <v>120000</v>
      </c>
      <c r="BC1214" s="202" t="s">
        <v>966</v>
      </c>
    </row>
    <row r="1215" spans="1:55" x14ac:dyDescent="0.25">
      <c r="A1215" s="337"/>
      <c r="B1215" s="346"/>
      <c r="C1215" s="353"/>
      <c r="D1215" s="371"/>
      <c r="E1215" s="407"/>
      <c r="F1215" s="7" t="s">
        <v>575</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98">
        <f>SUM(G1215:N1215)</f>
        <v>30000</v>
      </c>
      <c r="AZ1215" s="192"/>
      <c r="BA1215" s="202">
        <v>1</v>
      </c>
      <c r="BB1215" s="211">
        <v>29274</v>
      </c>
      <c r="BC1215" s="202" t="s">
        <v>967</v>
      </c>
    </row>
    <row r="1216" spans="1:55" x14ac:dyDescent="0.25">
      <c r="A1216" s="341"/>
      <c r="B1216" s="347"/>
      <c r="C1216" s="354"/>
      <c r="D1216" s="385"/>
      <c r="E1216" s="408"/>
      <c r="F1216" s="7" t="s">
        <v>1264</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98">
        <f>SUM(G1216:N1216)</f>
        <v>60000</v>
      </c>
      <c r="AZ1216" s="192"/>
      <c r="BA1216" s="202">
        <v>2</v>
      </c>
      <c r="BB1216" s="211">
        <v>59663.25</v>
      </c>
      <c r="BC1216" s="202" t="s">
        <v>968</v>
      </c>
    </row>
    <row r="1217" spans="1:55" x14ac:dyDescent="0.25">
      <c r="A1217" s="209"/>
      <c r="B1217" s="210"/>
      <c r="C1217" s="139"/>
      <c r="D1217" s="233"/>
      <c r="E1217" s="217"/>
      <c r="F1217" s="77" t="s">
        <v>153</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98">
        <v>996302</v>
      </c>
      <c r="AZ1217" s="192"/>
      <c r="BA1217" s="202">
        <v>13</v>
      </c>
      <c r="BB1217" s="211">
        <v>995677.62</v>
      </c>
      <c r="BC1217" s="202" t="s">
        <v>969</v>
      </c>
    </row>
    <row r="1218" spans="1:55" x14ac:dyDescent="0.25">
      <c r="A1218" s="69"/>
      <c r="B1218" s="23" t="s">
        <v>1655</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94">
        <f>SUM(AY1211:AY1217)</f>
        <v>1805154.9</v>
      </c>
      <c r="AZ1218" s="193">
        <f>AY1218/E1211</f>
        <v>1.0000001384922892</v>
      </c>
      <c r="BA1218" s="211"/>
      <c r="BB1218" s="211"/>
      <c r="BC1218" s="202"/>
    </row>
    <row r="1219" spans="1:55" ht="15" customHeight="1" x14ac:dyDescent="0.25">
      <c r="A1219" s="336">
        <v>139</v>
      </c>
      <c r="B1219" s="338" t="s">
        <v>580</v>
      </c>
      <c r="C1219" s="397" t="s">
        <v>573</v>
      </c>
      <c r="D1219" s="370" t="s">
        <v>1242</v>
      </c>
      <c r="E1219" s="401">
        <v>1510698.31</v>
      </c>
      <c r="F1219" s="7" t="s">
        <v>487</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98">
        <v>21968.89</v>
      </c>
      <c r="AZ1219" s="196"/>
      <c r="BA1219" s="202">
        <v>1</v>
      </c>
      <c r="BB1219" s="211">
        <v>21968.89</v>
      </c>
      <c r="BC1219" s="202" t="s">
        <v>970</v>
      </c>
    </row>
    <row r="1220" spans="1:55" x14ac:dyDescent="0.25">
      <c r="A1220" s="337"/>
      <c r="B1220" s="339"/>
      <c r="C1220" s="398"/>
      <c r="D1220" s="398"/>
      <c r="E1220" s="402"/>
      <c r="F1220" s="7" t="s">
        <v>579</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8">
        <v>231830</v>
      </c>
      <c r="AZ1220" s="196"/>
      <c r="BA1220" s="202">
        <v>4</v>
      </c>
      <c r="BB1220" s="211">
        <v>231830</v>
      </c>
      <c r="BC1220" s="202"/>
    </row>
    <row r="1221" spans="1:55" x14ac:dyDescent="0.25">
      <c r="A1221" s="337"/>
      <c r="B1221" s="339"/>
      <c r="C1221" s="398"/>
      <c r="D1221" s="398"/>
      <c r="E1221" s="402"/>
      <c r="F1221" s="7" t="s">
        <v>581</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8">
        <v>75000</v>
      </c>
      <c r="AZ1221" s="196"/>
      <c r="BA1221" s="202">
        <v>5</v>
      </c>
      <c r="BB1221" s="211">
        <v>75000</v>
      </c>
      <c r="BC1221" s="202" t="s">
        <v>971</v>
      </c>
    </row>
    <row r="1222" spans="1:55" x14ac:dyDescent="0.25">
      <c r="A1222" s="337"/>
      <c r="B1222" s="339"/>
      <c r="C1222" s="398"/>
      <c r="D1222" s="398"/>
      <c r="E1222" s="402"/>
      <c r="F1222" s="7" t="s">
        <v>582</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8">
        <v>280000</v>
      </c>
      <c r="AZ1222" s="196"/>
      <c r="BA1222" s="202">
        <v>7</v>
      </c>
      <c r="BB1222" s="211">
        <v>280000</v>
      </c>
      <c r="BC1222" s="202" t="s">
        <v>1613</v>
      </c>
    </row>
    <row r="1223" spans="1:55" x14ac:dyDescent="0.25">
      <c r="A1223" s="337"/>
      <c r="B1223" s="339"/>
      <c r="C1223" s="398"/>
      <c r="D1223" s="398"/>
      <c r="E1223" s="402"/>
      <c r="F1223" s="7" t="s">
        <v>583</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8">
        <v>157176</v>
      </c>
      <c r="AZ1223" s="196"/>
      <c r="BA1223" s="202">
        <v>4</v>
      </c>
      <c r="BB1223" s="211">
        <v>157176</v>
      </c>
      <c r="BC1223" s="202"/>
    </row>
    <row r="1224" spans="1:55" x14ac:dyDescent="0.25">
      <c r="A1224" s="337"/>
      <c r="B1224" s="339"/>
      <c r="C1224" s="398"/>
      <c r="D1224" s="398"/>
      <c r="E1224" s="402"/>
      <c r="F1224" s="7" t="s">
        <v>571</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8">
        <v>0</v>
      </c>
      <c r="AZ1224" s="196"/>
      <c r="BA1224" s="202">
        <v>0</v>
      </c>
      <c r="BB1224" s="211">
        <v>0</v>
      </c>
      <c r="BC1224" s="202" t="s">
        <v>972</v>
      </c>
    </row>
    <row r="1225" spans="1:55" x14ac:dyDescent="0.25">
      <c r="A1225" s="337"/>
      <c r="B1225" s="339"/>
      <c r="C1225" s="398"/>
      <c r="D1225" s="398"/>
      <c r="E1225" s="402"/>
      <c r="F1225" s="7" t="s">
        <v>576</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8">
        <v>566182.11</v>
      </c>
      <c r="AZ1225" s="196"/>
      <c r="BA1225" s="202">
        <v>8</v>
      </c>
      <c r="BB1225" s="211">
        <v>496182</v>
      </c>
      <c r="BC1225" s="211" t="s">
        <v>802</v>
      </c>
    </row>
    <row r="1226" spans="1:55" x14ac:dyDescent="0.25">
      <c r="A1226" s="337"/>
      <c r="B1226" s="339"/>
      <c r="C1226" s="398"/>
      <c r="D1226" s="398"/>
      <c r="E1226" s="402"/>
      <c r="F1226" s="7" t="s">
        <v>577</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8">
        <v>99671</v>
      </c>
      <c r="AZ1226" s="196"/>
      <c r="BA1226" s="202">
        <v>1</v>
      </c>
      <c r="BB1226" s="211">
        <v>99671</v>
      </c>
      <c r="BC1226" s="202"/>
    </row>
    <row r="1227" spans="1:55" x14ac:dyDescent="0.25">
      <c r="A1227" s="341"/>
      <c r="B1227" s="340"/>
      <c r="C1227" s="399"/>
      <c r="D1227" s="399"/>
      <c r="E1227" s="403"/>
      <c r="F1227" s="7" t="s">
        <v>578</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8">
        <v>78869</v>
      </c>
      <c r="AZ1227" s="196"/>
      <c r="BA1227" s="202">
        <v>1</v>
      </c>
      <c r="BB1227" s="211">
        <v>78869</v>
      </c>
      <c r="BC1227" s="202"/>
    </row>
    <row r="1228" spans="1:55" x14ac:dyDescent="0.25">
      <c r="A1228" s="69"/>
      <c r="B1228" s="23" t="s">
        <v>1655</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94">
        <f>SUM(AY1219:AY1227)</f>
        <v>1510697</v>
      </c>
      <c r="AZ1228" s="193">
        <f>AY1228/E1219</f>
        <v>0.99999913285135</v>
      </c>
      <c r="BA1228" s="202"/>
      <c r="BB1228" s="211"/>
      <c r="BC1228" s="202" t="s">
        <v>1462</v>
      </c>
    </row>
    <row r="1229" spans="1:55" x14ac:dyDescent="0.25">
      <c r="A1229" s="336">
        <v>140</v>
      </c>
      <c r="B1229" s="338" t="s">
        <v>839</v>
      </c>
      <c r="C1229" s="397" t="s">
        <v>545</v>
      </c>
      <c r="D1229" s="370" t="s">
        <v>840</v>
      </c>
      <c r="E1229" s="401">
        <v>1144713.46</v>
      </c>
      <c r="F1229" s="7" t="s">
        <v>584</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v>550000</v>
      </c>
      <c r="AZ1229" s="192"/>
      <c r="BA1229" s="202">
        <v>6</v>
      </c>
      <c r="BB1229" s="211">
        <v>533844</v>
      </c>
      <c r="BC1229" s="202" t="s">
        <v>1614</v>
      </c>
    </row>
    <row r="1230" spans="1:55" x14ac:dyDescent="0.25">
      <c r="A1230" s="337"/>
      <c r="B1230" s="339"/>
      <c r="C1230" s="398"/>
      <c r="D1230" s="490"/>
      <c r="E1230" s="402"/>
      <c r="F1230" s="7" t="s">
        <v>585</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v>183188.82</v>
      </c>
      <c r="AZ1230" s="192"/>
      <c r="BA1230" s="202">
        <v>2</v>
      </c>
      <c r="BB1230" s="211">
        <v>95246</v>
      </c>
      <c r="BC1230" s="202" t="s">
        <v>1615</v>
      </c>
    </row>
    <row r="1231" spans="1:55" x14ac:dyDescent="0.25">
      <c r="A1231" s="337"/>
      <c r="B1231" s="339"/>
      <c r="C1231" s="398"/>
      <c r="D1231" s="490"/>
      <c r="E1231" s="402"/>
      <c r="F1231" s="7" t="s">
        <v>558</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v>45000</v>
      </c>
      <c r="AZ1231" s="192"/>
      <c r="BA1231" s="202">
        <v>4</v>
      </c>
      <c r="BB1231" s="211">
        <v>149761.96</v>
      </c>
      <c r="BC1231" s="202" t="s">
        <v>1616</v>
      </c>
    </row>
    <row r="1232" spans="1:55" x14ac:dyDescent="0.25">
      <c r="A1232" s="337"/>
      <c r="B1232" s="339"/>
      <c r="C1232" s="398"/>
      <c r="D1232" s="490"/>
      <c r="E1232" s="402"/>
      <c r="F1232" s="7" t="s">
        <v>557</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v>164168.66</v>
      </c>
      <c r="AZ1232" s="192"/>
      <c r="BA1232" s="202">
        <v>1</v>
      </c>
      <c r="BB1232" s="211">
        <v>40000</v>
      </c>
      <c r="BC1232" s="202" t="s">
        <v>1617</v>
      </c>
    </row>
    <row r="1233" spans="1:55" x14ac:dyDescent="0.25">
      <c r="A1233" s="341"/>
      <c r="B1233" s="340"/>
      <c r="C1233" s="399"/>
      <c r="D1233" s="491"/>
      <c r="E1233" s="403"/>
      <c r="F1233" s="7" t="s">
        <v>555</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v>50000</v>
      </c>
      <c r="AZ1233" s="192"/>
      <c r="BA1233" s="202"/>
      <c r="BB1233" s="211"/>
      <c r="BC1233" s="202" t="s">
        <v>1618</v>
      </c>
    </row>
    <row r="1234" spans="1:55" x14ac:dyDescent="0.25">
      <c r="A1234" s="235"/>
      <c r="B1234" s="262"/>
      <c r="C1234" s="269"/>
      <c r="D1234" s="270"/>
      <c r="E1234" s="271"/>
      <c r="F1234" s="77" t="s">
        <v>560</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v>20000.98</v>
      </c>
      <c r="AZ1234" s="192"/>
      <c r="BA1234" s="202"/>
      <c r="BB1234" s="211"/>
      <c r="BC1234" s="202" t="s">
        <v>1619</v>
      </c>
    </row>
    <row r="1235" spans="1:55" x14ac:dyDescent="0.25">
      <c r="A1235" s="235"/>
      <c r="B1235" s="262"/>
      <c r="C1235" s="269"/>
      <c r="D1235" s="270"/>
      <c r="E1235" s="271"/>
      <c r="F1235" s="77" t="s">
        <v>559</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v>113310.5</v>
      </c>
      <c r="AZ1235" s="192"/>
      <c r="BA1235" s="202"/>
      <c r="BB1235" s="211"/>
      <c r="BC1235" s="202" t="s">
        <v>1619</v>
      </c>
    </row>
    <row r="1236" spans="1:55" x14ac:dyDescent="0.25">
      <c r="A1236" s="235"/>
      <c r="B1236" s="262"/>
      <c r="C1236" s="269"/>
      <c r="D1236" s="270"/>
      <c r="E1236" s="271"/>
      <c r="F1236" s="77" t="s">
        <v>554</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v>19044.5</v>
      </c>
      <c r="AZ1236" s="192"/>
      <c r="BA1236" s="202"/>
      <c r="BB1236" s="211"/>
      <c r="BC1236" s="202" t="s">
        <v>1619</v>
      </c>
    </row>
    <row r="1237" spans="1:55" x14ac:dyDescent="0.25">
      <c r="A1237" s="67"/>
      <c r="B1237" s="54" t="s">
        <v>1655</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94">
        <f>SUM(AY1229:AY1236)</f>
        <v>1144713.46</v>
      </c>
      <c r="AZ1237" s="193">
        <f>AY1237/E1229</f>
        <v>1</v>
      </c>
      <c r="BA1237" s="202"/>
      <c r="BB1237" s="211"/>
      <c r="BC1237" s="202"/>
    </row>
    <row r="1238" spans="1:55" s="213" customFormat="1" ht="15" customHeight="1" x14ac:dyDescent="0.25">
      <c r="A1238" s="336">
        <v>141</v>
      </c>
      <c r="B1238" s="345" t="s">
        <v>586</v>
      </c>
      <c r="C1238" s="352" t="s">
        <v>587</v>
      </c>
      <c r="D1238" s="370" t="s">
        <v>1241</v>
      </c>
      <c r="E1238" s="406">
        <v>1280321</v>
      </c>
      <c r="F1238" s="7" t="s">
        <v>207</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98">
        <v>315264</v>
      </c>
      <c r="AZ1238" s="192"/>
      <c r="BA1238" s="212">
        <v>3</v>
      </c>
      <c r="BB1238" s="227">
        <v>149995</v>
      </c>
      <c r="BC1238" s="212"/>
    </row>
    <row r="1239" spans="1:55" s="213" customFormat="1" x14ac:dyDescent="0.25">
      <c r="A1239" s="337"/>
      <c r="B1239" s="346"/>
      <c r="C1239" s="353"/>
      <c r="D1239" s="353"/>
      <c r="E1239" s="407"/>
      <c r="F1239" s="7" t="s">
        <v>1214</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98">
        <v>316264</v>
      </c>
      <c r="AZ1239" s="192"/>
      <c r="BA1239" s="212">
        <v>5</v>
      </c>
      <c r="BB1239" s="227">
        <v>263208</v>
      </c>
      <c r="BC1239" s="212"/>
    </row>
    <row r="1240" spans="1:55" s="213" customFormat="1" x14ac:dyDescent="0.25">
      <c r="A1240" s="337"/>
      <c r="B1240" s="346"/>
      <c r="C1240" s="353"/>
      <c r="D1240" s="353"/>
      <c r="E1240" s="407"/>
      <c r="F1240" s="7" t="s">
        <v>1215</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98"/>
      <c r="AZ1240" s="192"/>
      <c r="BA1240" s="212"/>
      <c r="BB1240" s="227"/>
      <c r="BC1240" s="212"/>
    </row>
    <row r="1241" spans="1:55" s="213" customFormat="1" x14ac:dyDescent="0.25">
      <c r="A1241" s="209"/>
      <c r="B1241" s="210"/>
      <c r="C1241" s="139"/>
      <c r="D1241" s="216"/>
      <c r="E1241" s="217"/>
      <c r="F1241" s="77" t="s">
        <v>450</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98"/>
      <c r="AZ1241" s="192"/>
      <c r="BA1241" s="212"/>
      <c r="BB1241" s="227"/>
      <c r="BC1241" s="212"/>
    </row>
    <row r="1242" spans="1:55" s="213" customFormat="1" x14ac:dyDescent="0.25">
      <c r="A1242" s="209"/>
      <c r="B1242" s="210"/>
      <c r="C1242" s="139"/>
      <c r="D1242" s="216"/>
      <c r="E1242" s="217"/>
      <c r="F1242" s="77" t="s">
        <v>1305</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98"/>
      <c r="AZ1242" s="192"/>
      <c r="BA1242" s="212"/>
      <c r="BB1242" s="227"/>
      <c r="BC1242" s="212"/>
    </row>
    <row r="1243" spans="1:55" x14ac:dyDescent="0.25">
      <c r="A1243" s="68"/>
      <c r="B1243" s="21" t="s">
        <v>1655</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94">
        <f>AY1238+AY1239+AY1240+AY1241+AY1242</f>
        <v>631528</v>
      </c>
      <c r="AZ1243" s="193">
        <f>AY1243/E1238</f>
        <v>0.49325755025497514</v>
      </c>
      <c r="BA1243" s="202"/>
      <c r="BB1243" s="211"/>
      <c r="BC1243" s="202"/>
    </row>
    <row r="1244" spans="1:55" ht="15" customHeight="1" x14ac:dyDescent="0.25">
      <c r="A1244" s="336">
        <v>142</v>
      </c>
      <c r="B1244" s="345" t="s">
        <v>589</v>
      </c>
      <c r="C1244" s="352" t="s">
        <v>587</v>
      </c>
      <c r="D1244" s="370" t="s">
        <v>900</v>
      </c>
      <c r="E1244" s="406">
        <v>1008252</v>
      </c>
      <c r="F1244" s="7" t="s">
        <v>588</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8">
        <f>G1244+H1244+I1244+J1244+K1244+L1244+M1244+N1244</f>
        <v>173951</v>
      </c>
      <c r="AZ1244" s="192"/>
      <c r="BA1244" s="202">
        <v>3</v>
      </c>
      <c r="BB1244" s="211">
        <v>147740</v>
      </c>
      <c r="BC1244" s="202"/>
    </row>
    <row r="1245" spans="1:55" x14ac:dyDescent="0.25">
      <c r="A1245" s="337"/>
      <c r="B1245" s="346"/>
      <c r="C1245" s="353"/>
      <c r="D1245" s="353"/>
      <c r="E1245" s="407"/>
      <c r="F1245" s="7" t="s">
        <v>590</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8">
        <f>G1245+H1245+I1245+J1245+K1245+L1245+M1245+N1245</f>
        <v>441293</v>
      </c>
      <c r="AZ1245" s="192"/>
      <c r="BA1245" s="202">
        <v>4</v>
      </c>
      <c r="BB1245" s="211">
        <v>277772</v>
      </c>
      <c r="BC1245" s="202"/>
    </row>
    <row r="1246" spans="1:55" x14ac:dyDescent="0.25">
      <c r="A1246" s="337"/>
      <c r="B1246" s="346"/>
      <c r="C1246" s="353"/>
      <c r="D1246" s="353"/>
      <c r="E1246" s="407"/>
      <c r="F1246" s="7" t="s">
        <v>591</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8"/>
      <c r="AZ1246" s="192"/>
      <c r="BA1246" s="202"/>
      <c r="BB1246" s="211"/>
      <c r="BC1246" s="202"/>
    </row>
    <row r="1247" spans="1:55" x14ac:dyDescent="0.25">
      <c r="A1247" s="341"/>
      <c r="B1247" s="347"/>
      <c r="C1247" s="354"/>
      <c r="D1247" s="354"/>
      <c r="E1247" s="408"/>
      <c r="F1247" s="7" t="s">
        <v>1306</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8"/>
      <c r="AZ1247" s="192"/>
      <c r="BA1247" s="202"/>
      <c r="BB1247" s="211"/>
      <c r="BC1247" s="202"/>
    </row>
    <row r="1248" spans="1:55" x14ac:dyDescent="0.25">
      <c r="A1248" s="209"/>
      <c r="B1248" s="210"/>
      <c r="C1248" s="139"/>
      <c r="D1248" s="216"/>
      <c r="E1248" s="217"/>
      <c r="F1248" s="77" t="s">
        <v>1307</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8"/>
      <c r="AZ1248" s="192"/>
      <c r="BA1248" s="202"/>
      <c r="BB1248" s="211"/>
      <c r="BC1248" s="202"/>
    </row>
    <row r="1249" spans="1:55" x14ac:dyDescent="0.25">
      <c r="A1249" s="209"/>
      <c r="B1249" s="210"/>
      <c r="C1249" s="139"/>
      <c r="D1249" s="216"/>
      <c r="E1249" s="217"/>
      <c r="F1249" s="77" t="s">
        <v>592</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8">
        <v>54360</v>
      </c>
      <c r="AZ1249" s="192"/>
      <c r="BA1249" s="202"/>
      <c r="BB1249" s="211"/>
      <c r="BC1249" s="202"/>
    </row>
    <row r="1250" spans="1:55" x14ac:dyDescent="0.25">
      <c r="A1250" s="209"/>
      <c r="B1250" s="210"/>
      <c r="C1250" s="139"/>
      <c r="D1250" s="216"/>
      <c r="E1250" s="217"/>
      <c r="F1250" s="77" t="s">
        <v>1308</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8">
        <v>32616</v>
      </c>
      <c r="AZ1250" s="192"/>
      <c r="BA1250" s="202"/>
      <c r="BB1250" s="211"/>
      <c r="BC1250" s="202"/>
    </row>
    <row r="1251" spans="1:55" x14ac:dyDescent="0.25">
      <c r="A1251" s="69"/>
      <c r="B1251" s="23" t="s">
        <v>1655</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94">
        <f>SUM(AY1244:AY1250)</f>
        <v>702220</v>
      </c>
      <c r="AZ1251" s="193">
        <f>AY1251/E1244</f>
        <v>0.69647270722002041</v>
      </c>
      <c r="BA1251" s="202"/>
      <c r="BB1251" s="211"/>
      <c r="BC1251" s="202"/>
    </row>
    <row r="1252" spans="1:55" ht="15" customHeight="1" x14ac:dyDescent="0.25">
      <c r="A1252" s="377">
        <v>143</v>
      </c>
      <c r="B1252" s="358" t="s">
        <v>593</v>
      </c>
      <c r="C1252" s="365" t="s">
        <v>587</v>
      </c>
      <c r="D1252" s="369" t="s">
        <v>1240</v>
      </c>
      <c r="E1252" s="421">
        <v>464514</v>
      </c>
      <c r="F1252" s="96" t="s">
        <v>1216</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v>127014</v>
      </c>
      <c r="AZ1252" s="192" t="s">
        <v>802</v>
      </c>
      <c r="BA1252" s="202"/>
      <c r="BB1252" s="211"/>
      <c r="BC1252" s="202"/>
    </row>
    <row r="1253" spans="1:55" x14ac:dyDescent="0.25">
      <c r="A1253" s="377"/>
      <c r="B1253" s="358"/>
      <c r="C1253" s="365"/>
      <c r="D1253" s="365"/>
      <c r="E1253" s="421"/>
      <c r="F1253" s="96" t="s">
        <v>1309</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8">
        <v>205000</v>
      </c>
      <c r="AZ1253" s="192"/>
      <c r="BA1253" s="202"/>
      <c r="BB1253" s="211"/>
      <c r="BC1253" s="202"/>
    </row>
    <row r="1254" spans="1:55" x14ac:dyDescent="0.25">
      <c r="A1254" s="242"/>
      <c r="B1254" s="210"/>
      <c r="C1254" s="139"/>
      <c r="D1254" s="216"/>
      <c r="E1254" s="217"/>
      <c r="F1254" s="275" t="s">
        <v>1310</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8"/>
      <c r="AZ1254" s="192"/>
      <c r="BA1254" s="202"/>
      <c r="BB1254" s="211"/>
      <c r="BC1254" s="202"/>
    </row>
    <row r="1255" spans="1:55" x14ac:dyDescent="0.25">
      <c r="A1255" s="242"/>
      <c r="B1255" s="210"/>
      <c r="C1255" s="139"/>
      <c r="D1255" s="216"/>
      <c r="E1255" s="217"/>
      <c r="F1255" s="275" t="s">
        <v>1217</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8">
        <v>75000</v>
      </c>
      <c r="AZ1255" s="192"/>
      <c r="BA1255" s="202"/>
      <c r="BB1255" s="211"/>
      <c r="BC1255" s="202"/>
    </row>
    <row r="1256" spans="1:55" x14ac:dyDescent="0.25">
      <c r="A1256" s="242"/>
      <c r="B1256" s="210"/>
      <c r="C1256" s="139"/>
      <c r="D1256" s="216"/>
      <c r="E1256" s="217"/>
      <c r="F1256" s="275" t="s">
        <v>1311</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8"/>
      <c r="AZ1256" s="192"/>
      <c r="BA1256" s="202"/>
      <c r="BB1256" s="211"/>
      <c r="BC1256" s="202"/>
    </row>
    <row r="1257" spans="1:55" x14ac:dyDescent="0.25">
      <c r="A1257" s="242"/>
      <c r="B1257" s="210"/>
      <c r="C1257" s="139"/>
      <c r="D1257" s="216"/>
      <c r="E1257" s="217"/>
      <c r="F1257" s="275" t="s">
        <v>1312</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8"/>
      <c r="AZ1257" s="192"/>
      <c r="BA1257" s="202"/>
      <c r="BB1257" s="211"/>
      <c r="BC1257" s="202"/>
    </row>
    <row r="1258" spans="1:55" x14ac:dyDescent="0.25">
      <c r="A1258" s="69"/>
      <c r="B1258" s="23" t="s">
        <v>1655</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94">
        <f>SUM(AY1252:AY1257)</f>
        <v>407014</v>
      </c>
      <c r="AZ1258" s="193">
        <f>AY1258/E1252</f>
        <v>0.87621471042853394</v>
      </c>
      <c r="BA1258" s="202"/>
      <c r="BB1258" s="211"/>
      <c r="BC1258" s="202"/>
    </row>
    <row r="1259" spans="1:55" ht="15" customHeight="1" x14ac:dyDescent="0.25">
      <c r="A1259" s="507">
        <v>144</v>
      </c>
      <c r="B1259" s="345" t="s">
        <v>594</v>
      </c>
      <c r="C1259" s="352" t="s">
        <v>587</v>
      </c>
      <c r="D1259" s="345" t="s">
        <v>1150</v>
      </c>
      <c r="E1259" s="406">
        <v>1012772</v>
      </c>
      <c r="F1259" s="7" t="s">
        <v>546</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8">
        <v>210000</v>
      </c>
      <c r="AZ1259" s="192"/>
      <c r="BA1259" s="202">
        <v>3</v>
      </c>
      <c r="BB1259" s="211">
        <v>204933</v>
      </c>
      <c r="BC1259" s="202"/>
    </row>
    <row r="1260" spans="1:55" x14ac:dyDescent="0.25">
      <c r="A1260" s="508"/>
      <c r="B1260" s="346"/>
      <c r="C1260" s="353"/>
      <c r="D1260" s="346"/>
      <c r="E1260" s="407"/>
      <c r="F1260" s="7" t="s">
        <v>398</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8">
        <v>284020</v>
      </c>
      <c r="AZ1260" s="192"/>
      <c r="BA1260" s="202"/>
      <c r="BB1260" s="211"/>
      <c r="BC1260" s="202"/>
    </row>
    <row r="1261" spans="1:55" x14ac:dyDescent="0.25">
      <c r="A1261" s="508"/>
      <c r="B1261" s="346"/>
      <c r="C1261" s="353"/>
      <c r="D1261" s="346"/>
      <c r="E1261" s="407"/>
      <c r="F1261" s="7" t="s">
        <v>322</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8">
        <v>309717</v>
      </c>
      <c r="AZ1261" s="192"/>
      <c r="BA1261" s="202">
        <v>4</v>
      </c>
      <c r="BB1261" s="211">
        <v>246516</v>
      </c>
      <c r="BC1261" s="202"/>
    </row>
    <row r="1262" spans="1:55" x14ac:dyDescent="0.25">
      <c r="A1262" s="508"/>
      <c r="B1262" s="346"/>
      <c r="C1262" s="353"/>
      <c r="D1262" s="346"/>
      <c r="E1262" s="407"/>
      <c r="F1262" s="7" t="s">
        <v>399</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v>54619</v>
      </c>
      <c r="AZ1262" s="192"/>
      <c r="BA1262" s="202"/>
      <c r="BB1262" s="211"/>
      <c r="BC1262" s="202"/>
    </row>
    <row r="1263" spans="1:55" x14ac:dyDescent="0.25">
      <c r="A1263" s="265"/>
      <c r="B1263" s="210"/>
      <c r="C1263" s="139"/>
      <c r="D1263" s="276"/>
      <c r="E1263" s="217"/>
      <c r="F1263" s="77" t="s">
        <v>317</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v>15543</v>
      </c>
      <c r="AZ1263" s="192"/>
      <c r="BA1263" s="202"/>
      <c r="BB1263" s="211"/>
      <c r="BC1263" s="202"/>
    </row>
    <row r="1264" spans="1:55" x14ac:dyDescent="0.25">
      <c r="A1264" s="265"/>
      <c r="B1264" s="210"/>
      <c r="C1264" s="139"/>
      <c r="D1264" s="276"/>
      <c r="E1264" s="217"/>
      <c r="F1264" s="77" t="s">
        <v>548</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v>87392</v>
      </c>
      <c r="AZ1264" s="192"/>
      <c r="BA1264" s="202"/>
      <c r="BB1264" s="211"/>
      <c r="BC1264" s="202"/>
    </row>
    <row r="1265" spans="1:55" x14ac:dyDescent="0.25">
      <c r="A1265" s="265"/>
      <c r="B1265" s="210"/>
      <c r="C1265" s="139"/>
      <c r="D1265" s="276"/>
      <c r="E1265" s="217"/>
      <c r="F1265" s="77" t="s">
        <v>543</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v>51480</v>
      </c>
      <c r="AZ1265" s="192"/>
      <c r="BA1265" s="202"/>
      <c r="BB1265" s="211"/>
      <c r="BC1265" s="202"/>
    </row>
    <row r="1266" spans="1:55" x14ac:dyDescent="0.25">
      <c r="A1266" s="69"/>
      <c r="B1266" s="23" t="s">
        <v>1655</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94">
        <f>SUM(AY1259:AY1265)</f>
        <v>1012771</v>
      </c>
      <c r="AZ1266" s="193">
        <f>AY1266/E1259</f>
        <v>0.99999901261093316</v>
      </c>
      <c r="BA1266" s="202"/>
      <c r="BB1266" s="211"/>
      <c r="BC1266" s="202"/>
    </row>
    <row r="1267" spans="1:55" x14ac:dyDescent="0.25">
      <c r="A1267" s="336">
        <v>145</v>
      </c>
      <c r="B1267" s="345" t="s">
        <v>596</v>
      </c>
      <c r="C1267" s="352" t="s">
        <v>597</v>
      </c>
      <c r="D1267" s="370" t="s">
        <v>870</v>
      </c>
      <c r="E1267" s="406">
        <v>1804976.6011000003</v>
      </c>
      <c r="F1267" s="7" t="s">
        <v>207</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8">
        <v>100000</v>
      </c>
      <c r="AZ1267" s="192"/>
      <c r="BA1267" s="202"/>
      <c r="BB1267" s="211"/>
      <c r="BC1267" s="202" t="s">
        <v>1747</v>
      </c>
    </row>
    <row r="1268" spans="1:55" x14ac:dyDescent="0.25">
      <c r="A1268" s="337"/>
      <c r="B1268" s="346"/>
      <c r="C1268" s="353"/>
      <c r="D1268" s="353"/>
      <c r="E1268" s="407"/>
      <c r="F1268" s="7" t="s">
        <v>450</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8">
        <f t="shared" ref="AY1268:AY1276" si="10">SUM(G1268:N1268)</f>
        <v>50000</v>
      </c>
      <c r="AZ1268" s="192"/>
      <c r="BA1268" s="202"/>
      <c r="BB1268" s="211"/>
      <c r="BC1268" s="202"/>
    </row>
    <row r="1269" spans="1:55" x14ac:dyDescent="0.25">
      <c r="A1269" s="337"/>
      <c r="B1269" s="346"/>
      <c r="C1269" s="353"/>
      <c r="D1269" s="353"/>
      <c r="E1269" s="407"/>
      <c r="F1269" s="7" t="s">
        <v>595</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8">
        <f t="shared" si="10"/>
        <v>93270.64</v>
      </c>
      <c r="AZ1269" s="192"/>
      <c r="BA1269" s="202"/>
      <c r="BB1269" s="211"/>
      <c r="BC1269" s="202" t="s">
        <v>1668</v>
      </c>
    </row>
    <row r="1270" spans="1:55" x14ac:dyDescent="0.25">
      <c r="A1270" s="337"/>
      <c r="B1270" s="346"/>
      <c r="C1270" s="353"/>
      <c r="D1270" s="353"/>
      <c r="E1270" s="407"/>
      <c r="F1270" s="7" t="s">
        <v>127</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8">
        <v>85860.23</v>
      </c>
      <c r="AZ1270" s="192"/>
      <c r="BA1270" s="202"/>
      <c r="BB1270" s="211"/>
      <c r="BC1270" s="202" t="s">
        <v>1748</v>
      </c>
    </row>
    <row r="1271" spans="1:55" x14ac:dyDescent="0.25">
      <c r="A1271" s="337"/>
      <c r="B1271" s="346"/>
      <c r="C1271" s="353"/>
      <c r="D1271" s="353"/>
      <c r="E1271" s="407"/>
      <c r="F1271" s="7" t="s">
        <v>309</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8">
        <f t="shared" si="10"/>
        <v>572401.51</v>
      </c>
      <c r="AZ1271" s="192"/>
      <c r="BA1271" s="202"/>
      <c r="BB1271" s="211"/>
      <c r="BC1271" s="202" t="s">
        <v>1669</v>
      </c>
    </row>
    <row r="1272" spans="1:55" x14ac:dyDescent="0.25">
      <c r="A1272" s="337"/>
      <c r="B1272" s="346"/>
      <c r="C1272" s="353"/>
      <c r="D1272" s="353"/>
      <c r="E1272" s="407"/>
      <c r="F1272" s="7" t="s">
        <v>181</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8">
        <f t="shared" si="10"/>
        <v>72108</v>
      </c>
      <c r="AZ1272" s="192"/>
      <c r="BA1272" s="202">
        <v>2</v>
      </c>
      <c r="BB1272" s="211" t="s">
        <v>1749</v>
      </c>
      <c r="BC1272" s="202"/>
    </row>
    <row r="1273" spans="1:55" x14ac:dyDescent="0.25">
      <c r="A1273" s="337"/>
      <c r="B1273" s="346"/>
      <c r="C1273" s="353"/>
      <c r="D1273" s="353"/>
      <c r="E1273" s="407"/>
      <c r="F1273" s="7" t="s">
        <v>208</v>
      </c>
      <c r="G1273" s="96"/>
      <c r="H1273" s="96"/>
      <c r="I1273" s="96"/>
      <c r="J1273" s="96"/>
      <c r="K1273" s="96"/>
      <c r="L1273" s="96"/>
      <c r="M1273" s="96"/>
      <c r="N1273" s="96">
        <v>321000.21000000002</v>
      </c>
      <c r="O1273" s="96"/>
      <c r="P1273" s="96"/>
      <c r="Q1273" s="96"/>
      <c r="R1273" s="96"/>
      <c r="S1273" s="96"/>
      <c r="T1273" s="96" t="s">
        <v>802</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8">
        <f t="shared" si="10"/>
        <v>321000.21000000002</v>
      </c>
      <c r="AZ1273" s="192"/>
      <c r="BA1273" s="202">
        <v>3</v>
      </c>
      <c r="BB1273" s="211">
        <v>88191</v>
      </c>
      <c r="BC1273" s="202"/>
    </row>
    <row r="1274" spans="1:55" x14ac:dyDescent="0.25">
      <c r="A1274" s="337"/>
      <c r="B1274" s="346"/>
      <c r="C1274" s="353"/>
      <c r="D1274" s="353"/>
      <c r="E1274" s="407"/>
      <c r="F1274" s="7" t="s">
        <v>598</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8">
        <f t="shared" si="10"/>
        <v>150000</v>
      </c>
      <c r="AZ1274" s="192"/>
      <c r="BA1274" s="202">
        <v>3</v>
      </c>
      <c r="BB1274" s="211">
        <v>108162</v>
      </c>
      <c r="BC1274" s="202" t="s">
        <v>1750</v>
      </c>
    </row>
    <row r="1275" spans="1:55" x14ac:dyDescent="0.25">
      <c r="A1275" s="337"/>
      <c r="B1275" s="346"/>
      <c r="C1275" s="353"/>
      <c r="D1275" s="353"/>
      <c r="E1275" s="407"/>
      <c r="F1275" s="7" t="s">
        <v>155</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8">
        <v>330000</v>
      </c>
      <c r="AZ1275" s="192"/>
      <c r="BA1275" s="202">
        <v>1</v>
      </c>
      <c r="BB1275" s="211">
        <v>599123</v>
      </c>
      <c r="BC1275" s="202" t="s">
        <v>1751</v>
      </c>
    </row>
    <row r="1276" spans="1:55" x14ac:dyDescent="0.25">
      <c r="A1276" s="341"/>
      <c r="B1276" s="347"/>
      <c r="C1276" s="354"/>
      <c r="D1276" s="354"/>
      <c r="E1276" s="408"/>
      <c r="F1276" s="7" t="s">
        <v>304</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8">
        <f t="shared" si="10"/>
        <v>30336</v>
      </c>
      <c r="AZ1276" s="192"/>
      <c r="BA1276" s="202">
        <v>4</v>
      </c>
      <c r="BB1276" s="211">
        <v>23452</v>
      </c>
      <c r="BC1276" s="202" t="s">
        <v>1752</v>
      </c>
    </row>
    <row r="1277" spans="1:55" x14ac:dyDescent="0.25">
      <c r="A1277" s="69"/>
      <c r="B1277" s="32" t="s">
        <v>1655</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94">
        <f>SUM(AY1267:AY1276)</f>
        <v>1804976.59</v>
      </c>
      <c r="AZ1277" s="193">
        <f>AY1277/E1267</f>
        <v>0.99999999385033567</v>
      </c>
      <c r="BA1277" s="202"/>
      <c r="BB1277" s="211"/>
      <c r="BC1277" s="202"/>
    </row>
    <row r="1278" spans="1:55" x14ac:dyDescent="0.25">
      <c r="A1278" s="504">
        <v>146</v>
      </c>
      <c r="B1278" s="345" t="s">
        <v>599</v>
      </c>
      <c r="C1278" s="352" t="s">
        <v>597</v>
      </c>
      <c r="D1278" s="370" t="s">
        <v>871</v>
      </c>
      <c r="E1278" s="406">
        <v>1932396.6040000003</v>
      </c>
      <c r="F1278" s="46" t="s">
        <v>181</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98">
        <v>190000</v>
      </c>
      <c r="AZ1278" s="192"/>
      <c r="BA1278" s="202">
        <v>3</v>
      </c>
      <c r="BB1278" s="211">
        <v>190000</v>
      </c>
      <c r="BC1278" s="202"/>
    </row>
    <row r="1279" spans="1:55" x14ac:dyDescent="0.25">
      <c r="A1279" s="505"/>
      <c r="B1279" s="346"/>
      <c r="C1279" s="353"/>
      <c r="D1279" s="371"/>
      <c r="E1279" s="407"/>
      <c r="F1279" s="46" t="s">
        <v>154</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98">
        <f t="shared" ref="AY1279:AY1286" si="11">SUM(G1279:N1279)</f>
        <v>110000</v>
      </c>
      <c r="AZ1279" s="192"/>
      <c r="BA1279" s="202">
        <v>3</v>
      </c>
      <c r="BB1279" s="211">
        <v>129146</v>
      </c>
      <c r="BC1279" s="202"/>
    </row>
    <row r="1280" spans="1:55" x14ac:dyDescent="0.25">
      <c r="A1280" s="505"/>
      <c r="B1280" s="346"/>
      <c r="C1280" s="353"/>
      <c r="D1280" s="371"/>
      <c r="E1280" s="407"/>
      <c r="F1280" s="46" t="s">
        <v>208</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98">
        <f t="shared" si="11"/>
        <v>391489</v>
      </c>
      <c r="AZ1280" s="192"/>
      <c r="BA1280" s="202">
        <v>5</v>
      </c>
      <c r="BB1280" s="211">
        <v>488988</v>
      </c>
      <c r="BC1280" s="202"/>
    </row>
    <row r="1281" spans="1:55" x14ac:dyDescent="0.25">
      <c r="A1281" s="505"/>
      <c r="B1281" s="346"/>
      <c r="C1281" s="353"/>
      <c r="D1281" s="371"/>
      <c r="E1281" s="407"/>
      <c r="F1281" s="46" t="s">
        <v>155</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98">
        <f t="shared" si="11"/>
        <v>700000</v>
      </c>
      <c r="AZ1281" s="192"/>
      <c r="BA1281" s="202">
        <v>10</v>
      </c>
      <c r="BB1281" s="211">
        <v>690840.98</v>
      </c>
      <c r="BC1281" s="202"/>
    </row>
    <row r="1282" spans="1:55" x14ac:dyDescent="0.25">
      <c r="A1282" s="505"/>
      <c r="B1282" s="346"/>
      <c r="C1282" s="353"/>
      <c r="D1282" s="371"/>
      <c r="E1282" s="407"/>
      <c r="F1282" s="46" t="s">
        <v>356</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98">
        <v>41756</v>
      </c>
      <c r="AZ1282" s="192"/>
      <c r="BA1282" s="202"/>
      <c r="BB1282" s="211"/>
      <c r="BC1282" s="202"/>
    </row>
    <row r="1283" spans="1:55" x14ac:dyDescent="0.25">
      <c r="A1283" s="505"/>
      <c r="B1283" s="346"/>
      <c r="C1283" s="353"/>
      <c r="D1283" s="371"/>
      <c r="E1283" s="407"/>
      <c r="F1283" s="46" t="s">
        <v>146</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98">
        <f t="shared" si="11"/>
        <v>159986</v>
      </c>
      <c r="AZ1283" s="192"/>
      <c r="BA1283" s="202">
        <v>2</v>
      </c>
      <c r="BB1283" s="211">
        <v>84725</v>
      </c>
      <c r="BC1283" s="202"/>
    </row>
    <row r="1284" spans="1:55" x14ac:dyDescent="0.25">
      <c r="A1284" s="505"/>
      <c r="B1284" s="346"/>
      <c r="C1284" s="353"/>
      <c r="D1284" s="371"/>
      <c r="E1284" s="407"/>
      <c r="F1284" s="46" t="s">
        <v>1826</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98">
        <f t="shared" si="11"/>
        <v>120000</v>
      </c>
      <c r="AZ1284" s="192"/>
      <c r="BA1284" s="202"/>
      <c r="BB1284" s="211"/>
      <c r="BC1284" s="202"/>
    </row>
    <row r="1285" spans="1:55" x14ac:dyDescent="0.25">
      <c r="A1285" s="505"/>
      <c r="B1285" s="346"/>
      <c r="C1285" s="353"/>
      <c r="D1285" s="371"/>
      <c r="E1285" s="407"/>
      <c r="F1285" s="46" t="s">
        <v>135</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98">
        <v>172226</v>
      </c>
      <c r="AZ1285" s="192"/>
      <c r="BA1285" s="202"/>
      <c r="BB1285" s="211"/>
      <c r="BC1285" s="202"/>
    </row>
    <row r="1286" spans="1:55" x14ac:dyDescent="0.25">
      <c r="A1286" s="506"/>
      <c r="B1286" s="347"/>
      <c r="C1286" s="354"/>
      <c r="D1286" s="385"/>
      <c r="E1286" s="408"/>
      <c r="F1286" s="46" t="s">
        <v>199</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98">
        <f t="shared" si="11"/>
        <v>46939</v>
      </c>
      <c r="AZ1286" s="192"/>
      <c r="BA1286" s="202">
        <v>1</v>
      </c>
      <c r="BB1286" s="211">
        <v>27570</v>
      </c>
      <c r="BC1286" s="202" t="s">
        <v>1186</v>
      </c>
    </row>
    <row r="1287" spans="1:55" x14ac:dyDescent="0.25">
      <c r="A1287" s="69"/>
      <c r="B1287" s="23" t="s">
        <v>1655</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94">
        <f>SUM(AY1278:AY1286)</f>
        <v>1932396</v>
      </c>
      <c r="AZ1287" s="193">
        <f>AY1287/E1278</f>
        <v>0.9999996874347642</v>
      </c>
      <c r="BA1287" s="202"/>
      <c r="BB1287" s="211"/>
      <c r="BC1287" s="202"/>
    </row>
    <row r="1288" spans="1:55" x14ac:dyDescent="0.25">
      <c r="A1288" s="336">
        <v>147</v>
      </c>
      <c r="B1288" s="345" t="s">
        <v>600</v>
      </c>
      <c r="C1288" s="352" t="s">
        <v>597</v>
      </c>
      <c r="D1288" s="372" t="s">
        <v>872</v>
      </c>
      <c r="E1288" s="406">
        <v>2629381.2933</v>
      </c>
      <c r="F1288" s="52" t="s">
        <v>176</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8">
        <f>SUM(G1288:N1288)</f>
        <v>756364</v>
      </c>
      <c r="AZ1288" s="192"/>
      <c r="BA1288" s="202">
        <v>15</v>
      </c>
      <c r="BB1288" s="211">
        <v>630174.51</v>
      </c>
      <c r="BC1288" s="202" t="s">
        <v>1670</v>
      </c>
    </row>
    <row r="1289" spans="1:55" x14ac:dyDescent="0.25">
      <c r="A1289" s="337"/>
      <c r="B1289" s="346"/>
      <c r="C1289" s="353"/>
      <c r="D1289" s="381"/>
      <c r="E1289" s="407"/>
      <c r="F1289" s="7" t="s">
        <v>151</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8">
        <f>SUM(G1289:N1289)</f>
        <v>504243</v>
      </c>
      <c r="AZ1289" s="192"/>
      <c r="BA1289" s="202">
        <v>14</v>
      </c>
      <c r="BB1289" s="211">
        <v>700000</v>
      </c>
      <c r="BC1289" s="202" t="s">
        <v>1671</v>
      </c>
    </row>
    <row r="1290" spans="1:55" x14ac:dyDescent="0.25">
      <c r="A1290" s="337"/>
      <c r="B1290" s="346"/>
      <c r="C1290" s="353"/>
      <c r="D1290" s="381"/>
      <c r="E1290" s="407"/>
      <c r="F1290" s="7" t="s">
        <v>247</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8">
        <f>SUM(G1290:N1290)</f>
        <v>63992.29</v>
      </c>
      <c r="AZ1290" s="192"/>
      <c r="BA1290" s="202">
        <v>4</v>
      </c>
      <c r="BB1290" s="211">
        <v>79937.820000000007</v>
      </c>
      <c r="BC1290" s="202" t="s">
        <v>1672</v>
      </c>
    </row>
    <row r="1291" spans="1:55" x14ac:dyDescent="0.25">
      <c r="A1291" s="337"/>
      <c r="B1291" s="346"/>
      <c r="C1291" s="353"/>
      <c r="D1291" s="381"/>
      <c r="E1291" s="407"/>
      <c r="F1291" s="7" t="s">
        <v>153</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8">
        <f>SUM(G1291:N1291)</f>
        <v>189142</v>
      </c>
      <c r="AZ1291" s="192"/>
      <c r="BA1291" s="202"/>
      <c r="BB1291" s="211"/>
      <c r="BC1291" s="202" t="s">
        <v>1673</v>
      </c>
    </row>
    <row r="1292" spans="1:55" x14ac:dyDescent="0.25">
      <c r="A1292" s="337"/>
      <c r="B1292" s="346"/>
      <c r="C1292" s="353"/>
      <c r="D1292" s="381"/>
      <c r="E1292" s="407"/>
      <c r="F1292" s="7" t="s">
        <v>207</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8">
        <f>SUM(G1292:N1292)</f>
        <v>252122</v>
      </c>
      <c r="AZ1292" s="192"/>
      <c r="BA1292" s="202"/>
      <c r="BB1292" s="211"/>
      <c r="BC1292" s="202" t="s">
        <v>1674</v>
      </c>
    </row>
    <row r="1293" spans="1:55" x14ac:dyDescent="0.25">
      <c r="A1293" s="337"/>
      <c r="B1293" s="346"/>
      <c r="C1293" s="353"/>
      <c r="D1293" s="381"/>
      <c r="E1293" s="407"/>
      <c r="F1293" s="7" t="s">
        <v>434</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8">
        <v>504243</v>
      </c>
      <c r="AZ1293" s="192"/>
      <c r="BA1293" s="202">
        <v>5</v>
      </c>
      <c r="BB1293" s="211">
        <v>412179.4</v>
      </c>
      <c r="BC1293" s="202" t="s">
        <v>1675</v>
      </c>
    </row>
    <row r="1294" spans="1:55" x14ac:dyDescent="0.25">
      <c r="A1294" s="337"/>
      <c r="B1294" s="346"/>
      <c r="C1294" s="353"/>
      <c r="D1294" s="381"/>
      <c r="E1294" s="407"/>
      <c r="F1294" s="7" t="s">
        <v>212</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8">
        <v>157551</v>
      </c>
      <c r="AZ1294" s="192"/>
      <c r="BA1294" s="202"/>
      <c r="BB1294" s="211"/>
      <c r="BC1294" s="202" t="s">
        <v>1676</v>
      </c>
    </row>
    <row r="1295" spans="1:55" x14ac:dyDescent="0.25">
      <c r="A1295" s="341"/>
      <c r="B1295" s="347"/>
      <c r="C1295" s="354"/>
      <c r="D1295" s="393"/>
      <c r="E1295" s="408"/>
      <c r="F1295" s="7" t="s">
        <v>154</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8">
        <v>201724</v>
      </c>
      <c r="AZ1295" s="192"/>
      <c r="BA1295" s="202"/>
      <c r="BB1295" s="211"/>
      <c r="BC1295" s="202" t="s">
        <v>1677</v>
      </c>
    </row>
    <row r="1296" spans="1:55" x14ac:dyDescent="0.25">
      <c r="A1296" s="69"/>
      <c r="B1296" s="23" t="s">
        <v>1655</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94">
        <f>SUM(AY1288:AY1295)</f>
        <v>2629381.29</v>
      </c>
      <c r="AZ1296" s="193">
        <f>AY1296/E1288</f>
        <v>0.99999999874495193</v>
      </c>
      <c r="BA1296" s="202"/>
      <c r="BB1296" s="211"/>
      <c r="BC1296" s="202"/>
    </row>
    <row r="1297" spans="1:55" ht="15" customHeight="1" x14ac:dyDescent="0.25">
      <c r="A1297" s="336">
        <v>148</v>
      </c>
      <c r="B1297" s="345" t="s">
        <v>601</v>
      </c>
      <c r="C1297" s="352" t="s">
        <v>597</v>
      </c>
      <c r="D1297" s="370" t="s">
        <v>1146</v>
      </c>
      <c r="E1297" s="406">
        <v>1979691.9979999999</v>
      </c>
      <c r="F1297" s="7" t="s">
        <v>196</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8">
        <f>SUM(G1297:N1297)</f>
        <v>70855</v>
      </c>
      <c r="AZ1297" s="192"/>
      <c r="BA1297" s="202"/>
      <c r="BB1297" s="211"/>
      <c r="BC1297" s="202" t="s">
        <v>1753</v>
      </c>
    </row>
    <row r="1298" spans="1:55" x14ac:dyDescent="0.25">
      <c r="A1298" s="337"/>
      <c r="B1298" s="346"/>
      <c r="C1298" s="353"/>
      <c r="D1298" s="371"/>
      <c r="E1298" s="407"/>
      <c r="F1298" s="7" t="s">
        <v>154</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8">
        <f>SUM(G1298:N1298)</f>
        <v>56684</v>
      </c>
      <c r="AZ1298" s="192"/>
      <c r="BA1298" s="202">
        <v>1</v>
      </c>
      <c r="BB1298" s="211">
        <v>28342</v>
      </c>
      <c r="BC1298" s="202" t="s">
        <v>637</v>
      </c>
    </row>
    <row r="1299" spans="1:55" x14ac:dyDescent="0.25">
      <c r="A1299" s="337"/>
      <c r="B1299" s="346"/>
      <c r="C1299" s="353"/>
      <c r="D1299" s="371"/>
      <c r="E1299" s="407"/>
      <c r="F1299" s="7" t="s">
        <v>153</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8">
        <f>SUM(G1299:N1299)</f>
        <v>425131</v>
      </c>
      <c r="AZ1299" s="192"/>
      <c r="BA1299" s="202">
        <v>13</v>
      </c>
      <c r="BB1299" s="211">
        <v>367580.66</v>
      </c>
      <c r="BC1299" s="202" t="s">
        <v>638</v>
      </c>
    </row>
    <row r="1300" spans="1:55" x14ac:dyDescent="0.25">
      <c r="A1300" s="337"/>
      <c r="B1300" s="346"/>
      <c r="C1300" s="353"/>
      <c r="D1300" s="371"/>
      <c r="E1300" s="407"/>
      <c r="F1300" s="7" t="s">
        <v>212</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8">
        <f>SUM(G1300:N1300)</f>
        <v>28342</v>
      </c>
      <c r="AZ1300" s="192"/>
      <c r="BA1300" s="202"/>
      <c r="BB1300" s="211"/>
      <c r="BC1300" s="202" t="s">
        <v>639</v>
      </c>
    </row>
    <row r="1301" spans="1:55" x14ac:dyDescent="0.25">
      <c r="A1301" s="337"/>
      <c r="B1301" s="346"/>
      <c r="C1301" s="353"/>
      <c r="D1301" s="371"/>
      <c r="E1301" s="407"/>
      <c r="F1301" s="7" t="s">
        <v>207</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8">
        <f>SUM(G1301:N1301)</f>
        <v>226736</v>
      </c>
      <c r="AZ1301" s="192"/>
      <c r="BA1301" s="202"/>
      <c r="BB1301" s="211"/>
      <c r="BC1301" s="202" t="s">
        <v>640</v>
      </c>
    </row>
    <row r="1302" spans="1:55" x14ac:dyDescent="0.25">
      <c r="A1302" s="337"/>
      <c r="B1302" s="346"/>
      <c r="C1302" s="353"/>
      <c r="D1302" s="371"/>
      <c r="E1302" s="407"/>
      <c r="F1302" s="7" t="s">
        <v>181</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8">
        <v>566841</v>
      </c>
      <c r="AZ1302" s="192"/>
      <c r="BA1302" s="202">
        <v>9</v>
      </c>
      <c r="BB1302" s="211">
        <v>458097.86200000002</v>
      </c>
      <c r="BC1302" s="202" t="s">
        <v>641</v>
      </c>
    </row>
    <row r="1303" spans="1:55" x14ac:dyDescent="0.25">
      <c r="A1303" s="337"/>
      <c r="B1303" s="346"/>
      <c r="C1303" s="353"/>
      <c r="D1303" s="371"/>
      <c r="E1303" s="407"/>
      <c r="F1303" s="7" t="s">
        <v>135</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8">
        <v>38262</v>
      </c>
      <c r="AZ1303" s="192"/>
      <c r="BA1303" s="202"/>
      <c r="BB1303" s="211"/>
      <c r="BC1303" s="202" t="s">
        <v>642</v>
      </c>
    </row>
    <row r="1304" spans="1:55" x14ac:dyDescent="0.25">
      <c r="A1304" s="341"/>
      <c r="B1304" s="347"/>
      <c r="C1304" s="354"/>
      <c r="D1304" s="385"/>
      <c r="E1304" s="408"/>
      <c r="F1304" s="7" t="s">
        <v>124</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8">
        <v>141710</v>
      </c>
      <c r="AZ1304" s="192"/>
      <c r="BA1304" s="202"/>
      <c r="BB1304" s="211"/>
      <c r="BC1304" s="202" t="s">
        <v>643</v>
      </c>
    </row>
    <row r="1305" spans="1:55" x14ac:dyDescent="0.25">
      <c r="A1305" s="209"/>
      <c r="B1305" s="210"/>
      <c r="C1305" s="139"/>
      <c r="D1305" s="233"/>
      <c r="E1305" s="217"/>
      <c r="F1305" s="77" t="s">
        <v>151</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8">
        <v>425131</v>
      </c>
      <c r="AZ1305" s="192"/>
      <c r="BA1305" s="202">
        <v>6</v>
      </c>
      <c r="BB1305" s="211">
        <v>360000</v>
      </c>
      <c r="BC1305" s="202" t="s">
        <v>644</v>
      </c>
    </row>
    <row r="1306" spans="1:55" x14ac:dyDescent="0.25">
      <c r="A1306" s="69"/>
      <c r="B1306" s="23" t="s">
        <v>1655</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94">
        <f>SUM(AY1297:AY1305)</f>
        <v>1979692</v>
      </c>
      <c r="AZ1306" s="193">
        <f>AY1306/E1297</f>
        <v>1.0000000010102581</v>
      </c>
      <c r="BA1306" s="202"/>
      <c r="BB1306" s="211"/>
      <c r="BC1306" s="202"/>
    </row>
    <row r="1307" spans="1:55" ht="15" customHeight="1" x14ac:dyDescent="0.25">
      <c r="A1307" s="336">
        <v>149</v>
      </c>
      <c r="B1307" s="345" t="s">
        <v>602</v>
      </c>
      <c r="C1307" s="352" t="s">
        <v>1754</v>
      </c>
      <c r="D1307" s="370" t="s">
        <v>933</v>
      </c>
      <c r="E1307" s="406">
        <v>1720670.7271000003</v>
      </c>
      <c r="F1307" s="7" t="s">
        <v>132</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8">
        <v>101517</v>
      </c>
      <c r="AZ1307" s="192"/>
      <c r="BA1307" s="202"/>
      <c r="BB1307" s="211"/>
      <c r="BC1307" s="202"/>
    </row>
    <row r="1308" spans="1:55" x14ac:dyDescent="0.25">
      <c r="A1308" s="337"/>
      <c r="B1308" s="346"/>
      <c r="C1308" s="353"/>
      <c r="D1308" s="371"/>
      <c r="E1308" s="407"/>
      <c r="F1308" s="7" t="s">
        <v>294</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8">
        <v>300000</v>
      </c>
      <c r="AZ1308" s="192"/>
      <c r="BA1308" s="202"/>
      <c r="BB1308" s="211"/>
      <c r="BC1308" s="202" t="s">
        <v>1446</v>
      </c>
    </row>
    <row r="1309" spans="1:55" x14ac:dyDescent="0.25">
      <c r="A1309" s="337"/>
      <c r="B1309" s="346"/>
      <c r="C1309" s="353"/>
      <c r="D1309" s="371"/>
      <c r="E1309" s="407"/>
      <c r="F1309" s="7" t="s">
        <v>222</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8">
        <v>360000</v>
      </c>
      <c r="AZ1309" s="192"/>
      <c r="BA1309" s="202">
        <v>12</v>
      </c>
      <c r="BB1309" s="211">
        <v>360000</v>
      </c>
      <c r="BC1309" s="202" t="s">
        <v>71</v>
      </c>
    </row>
    <row r="1310" spans="1:55" x14ac:dyDescent="0.25">
      <c r="A1310" s="337"/>
      <c r="B1310" s="346"/>
      <c r="C1310" s="353"/>
      <c r="D1310" s="371"/>
      <c r="E1310" s="407"/>
      <c r="F1310" s="7" t="s">
        <v>245</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8">
        <v>878721</v>
      </c>
      <c r="AZ1310" s="192"/>
      <c r="BA1310" s="202">
        <v>11</v>
      </c>
      <c r="BB1310" s="211">
        <v>740575.85</v>
      </c>
      <c r="BC1310" s="202" t="s">
        <v>1447</v>
      </c>
    </row>
    <row r="1311" spans="1:55" x14ac:dyDescent="0.25">
      <c r="A1311" s="341"/>
      <c r="B1311" s="347"/>
      <c r="C1311" s="354"/>
      <c r="D1311" s="385"/>
      <c r="E1311" s="408"/>
      <c r="F1311" s="7" t="s">
        <v>1755</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8">
        <v>80432</v>
      </c>
      <c r="AZ1311" s="192"/>
      <c r="BA1311" s="202"/>
      <c r="BB1311" s="211"/>
      <c r="BC1311" s="202"/>
    </row>
    <row r="1312" spans="1:55" x14ac:dyDescent="0.25">
      <c r="A1312" s="69"/>
      <c r="B1312" s="23" t="s">
        <v>1655</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94">
        <f>SUM(AY1307:AY1311)</f>
        <v>1720670</v>
      </c>
      <c r="AZ1312" s="193">
        <f>AY1312/E1307</f>
        <v>0.99999957743222523</v>
      </c>
      <c r="BA1312" s="202"/>
      <c r="BB1312" s="211"/>
      <c r="BC1312" s="202"/>
    </row>
    <row r="1313" spans="1:55" x14ac:dyDescent="0.25">
      <c r="A1313" s="336">
        <v>150</v>
      </c>
      <c r="B1313" s="345" t="s">
        <v>1756</v>
      </c>
      <c r="C1313" s="352" t="s">
        <v>1754</v>
      </c>
      <c r="D1313" s="370" t="s">
        <v>934</v>
      </c>
      <c r="E1313" s="406">
        <v>1660935.31</v>
      </c>
      <c r="F1313" s="7" t="s">
        <v>146</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8">
        <v>446171</v>
      </c>
      <c r="AZ1313" s="192"/>
      <c r="BA1313" s="202"/>
      <c r="BB1313" s="211"/>
      <c r="BC1313" s="202" t="s">
        <v>1721</v>
      </c>
    </row>
    <row r="1314" spans="1:55" x14ac:dyDescent="0.25">
      <c r="A1314" s="341"/>
      <c r="B1314" s="347"/>
      <c r="C1314" s="354"/>
      <c r="D1314" s="385"/>
      <c r="E1314" s="408"/>
      <c r="F1314" s="7" t="s">
        <v>222</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8">
        <v>360000</v>
      </c>
      <c r="AZ1314" s="192"/>
      <c r="BA1314" s="202">
        <v>12</v>
      </c>
      <c r="BB1314" s="211">
        <v>360000</v>
      </c>
      <c r="BC1314" s="202" t="s">
        <v>1476</v>
      </c>
    </row>
    <row r="1315" spans="1:55" x14ac:dyDescent="0.25">
      <c r="A1315" s="209"/>
      <c r="B1315" s="210"/>
      <c r="C1315" s="139"/>
      <c r="D1315" s="233"/>
      <c r="E1315" s="217"/>
      <c r="F1315" s="77" t="s">
        <v>245</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8">
        <v>665543</v>
      </c>
      <c r="AZ1315" s="192"/>
      <c r="BA1315" s="202">
        <v>11</v>
      </c>
      <c r="BB1315" s="211">
        <v>662170</v>
      </c>
      <c r="BC1315" s="202" t="s">
        <v>1477</v>
      </c>
    </row>
    <row r="1316" spans="1:55" x14ac:dyDescent="0.25">
      <c r="A1316" s="209"/>
      <c r="B1316" s="210"/>
      <c r="C1316" s="139"/>
      <c r="D1316" s="233"/>
      <c r="E1316" s="217"/>
      <c r="F1316" s="77" t="s">
        <v>132</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8">
        <v>100000</v>
      </c>
      <c r="AZ1316" s="192"/>
      <c r="BA1316" s="202"/>
      <c r="BB1316" s="211"/>
      <c r="BC1316" s="202" t="s">
        <v>1721</v>
      </c>
    </row>
    <row r="1317" spans="1:55" x14ac:dyDescent="0.25">
      <c r="A1317" s="209"/>
      <c r="B1317" s="210"/>
      <c r="C1317" s="139"/>
      <c r="D1317" s="233"/>
      <c r="E1317" s="217"/>
      <c r="F1317" s="77" t="s">
        <v>309</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8">
        <v>89221</v>
      </c>
      <c r="AZ1317" s="192"/>
      <c r="BA1317" s="202"/>
      <c r="BB1317" s="211"/>
      <c r="BC1317" s="202"/>
    </row>
    <row r="1318" spans="1:55" x14ac:dyDescent="0.25">
      <c r="A1318" s="69"/>
      <c r="B1318" s="23" t="s">
        <v>1655</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94">
        <f>SUM(AY1313:AY1317)</f>
        <v>1660935</v>
      </c>
      <c r="AZ1318" s="193">
        <f>AY1318/E1313</f>
        <v>0.99999981335817345</v>
      </c>
      <c r="BA1318" s="202"/>
      <c r="BB1318" s="211"/>
      <c r="BC1318" s="202"/>
    </row>
    <row r="1319" spans="1:55" x14ac:dyDescent="0.25">
      <c r="A1319" s="336">
        <v>151</v>
      </c>
      <c r="B1319" s="362" t="s">
        <v>1757</v>
      </c>
      <c r="C1319" s="349" t="s">
        <v>1754</v>
      </c>
      <c r="D1319" s="372" t="s">
        <v>1239</v>
      </c>
      <c r="E1319" s="406">
        <v>1596071.31</v>
      </c>
      <c r="F1319" s="7" t="s">
        <v>245</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v>661997</v>
      </c>
      <c r="AZ1319" s="192"/>
      <c r="BA1319" s="202">
        <v>11</v>
      </c>
      <c r="BB1319" s="211">
        <v>657733</v>
      </c>
      <c r="BC1319" s="202" t="s">
        <v>1405</v>
      </c>
    </row>
    <row r="1320" spans="1:55" x14ac:dyDescent="0.25">
      <c r="A1320" s="337"/>
      <c r="B1320" s="363"/>
      <c r="C1320" s="350"/>
      <c r="D1320" s="350"/>
      <c r="E1320" s="407"/>
      <c r="F1320" s="7" t="s">
        <v>146</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v>455141</v>
      </c>
      <c r="AZ1320" s="192"/>
      <c r="BA1320" s="202"/>
      <c r="BB1320" s="211"/>
      <c r="BC1320" s="202"/>
    </row>
    <row r="1321" spans="1:55" x14ac:dyDescent="0.25">
      <c r="A1321" s="337"/>
      <c r="B1321" s="363"/>
      <c r="C1321" s="350"/>
      <c r="D1321" s="350"/>
      <c r="E1321" s="407"/>
      <c r="F1321" s="7" t="s">
        <v>222</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v>300000</v>
      </c>
      <c r="AZ1321" s="192"/>
      <c r="BA1321" s="202">
        <v>13</v>
      </c>
      <c r="BB1321" s="211">
        <v>260000</v>
      </c>
      <c r="BC1321" s="202"/>
    </row>
    <row r="1322" spans="1:55" x14ac:dyDescent="0.25">
      <c r="A1322" s="337"/>
      <c r="B1322" s="363"/>
      <c r="C1322" s="350"/>
      <c r="D1322" s="350"/>
      <c r="E1322" s="407"/>
      <c r="F1322" s="7" t="s">
        <v>132</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v>100000</v>
      </c>
      <c r="AZ1322" s="192"/>
      <c r="BA1322" s="202"/>
      <c r="BB1322" s="211"/>
      <c r="BC1322" s="202"/>
    </row>
    <row r="1323" spans="1:55" x14ac:dyDescent="0.25">
      <c r="A1323" s="341"/>
      <c r="B1323" s="364"/>
      <c r="C1323" s="351"/>
      <c r="D1323" s="351"/>
      <c r="E1323" s="408"/>
      <c r="F1323" s="7" t="s">
        <v>309</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v>78933</v>
      </c>
      <c r="AZ1323" s="192"/>
      <c r="BA1323" s="202"/>
      <c r="BB1323" s="211"/>
      <c r="BC1323" s="202"/>
    </row>
    <row r="1324" spans="1:55" x14ac:dyDescent="0.25">
      <c r="A1324" s="69"/>
      <c r="B1324" s="23" t="s">
        <v>1655</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94">
        <f>SUM(AY1319:AY1323)</f>
        <v>1596071</v>
      </c>
      <c r="AZ1324" s="193">
        <f>AY1324/E1319</f>
        <v>0.99999980577308911</v>
      </c>
      <c r="BA1324" s="202"/>
      <c r="BB1324" s="211"/>
      <c r="BC1324" s="202"/>
    </row>
    <row r="1325" spans="1:55" ht="15" customHeight="1" x14ac:dyDescent="0.25">
      <c r="A1325" s="336">
        <v>152</v>
      </c>
      <c r="B1325" s="345" t="s">
        <v>1758</v>
      </c>
      <c r="C1325" s="352" t="s">
        <v>1754</v>
      </c>
      <c r="D1325" s="370" t="s">
        <v>1152</v>
      </c>
      <c r="E1325" s="406">
        <v>1248823.0900000001</v>
      </c>
      <c r="F1325" s="7" t="s">
        <v>245</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8">
        <v>212691</v>
      </c>
      <c r="AZ1325" s="192"/>
      <c r="BA1325" s="202">
        <v>6</v>
      </c>
      <c r="BB1325" s="211">
        <v>90000</v>
      </c>
      <c r="BC1325" s="202" t="s">
        <v>1722</v>
      </c>
    </row>
    <row r="1326" spans="1:55" x14ac:dyDescent="0.25">
      <c r="A1326" s="337"/>
      <c r="B1326" s="346"/>
      <c r="C1326" s="353"/>
      <c r="D1326" s="385"/>
      <c r="E1326" s="407"/>
      <c r="F1326" s="7" t="s">
        <v>222</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8">
        <v>450000</v>
      </c>
      <c r="AZ1326" s="192"/>
      <c r="BA1326" s="202">
        <v>15</v>
      </c>
      <c r="BB1326" s="211">
        <v>450000</v>
      </c>
      <c r="BC1326" s="202" t="s">
        <v>1723</v>
      </c>
    </row>
    <row r="1327" spans="1:55" x14ac:dyDescent="0.25">
      <c r="A1327" s="337"/>
      <c r="B1327" s="346"/>
      <c r="C1327" s="353"/>
      <c r="D1327" s="370"/>
      <c r="E1327" s="407"/>
      <c r="F1327" s="7" t="s">
        <v>146</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8">
        <v>489991</v>
      </c>
      <c r="AZ1327" s="192"/>
      <c r="BA1327" s="202">
        <v>8</v>
      </c>
      <c r="BB1327" s="211">
        <v>478873</v>
      </c>
      <c r="BC1327" s="202" t="s">
        <v>1478</v>
      </c>
    </row>
    <row r="1328" spans="1:55" x14ac:dyDescent="0.25">
      <c r="A1328" s="337"/>
      <c r="B1328" s="346"/>
      <c r="C1328" s="353"/>
      <c r="D1328" s="385"/>
      <c r="E1328" s="407"/>
      <c r="F1328" s="7" t="s">
        <v>132</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8">
        <v>35000</v>
      </c>
      <c r="AZ1328" s="192"/>
      <c r="BA1328" s="202"/>
      <c r="BB1328" s="211"/>
      <c r="BC1328" s="202" t="s">
        <v>1724</v>
      </c>
    </row>
    <row r="1329" spans="1:55" x14ac:dyDescent="0.25">
      <c r="A1329" s="341"/>
      <c r="B1329" s="347"/>
      <c r="C1329" s="354"/>
      <c r="D1329" s="220"/>
      <c r="E1329" s="408"/>
      <c r="F1329" s="7" t="s">
        <v>309</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8">
        <v>61141</v>
      </c>
      <c r="AZ1329" s="192"/>
      <c r="BA1329" s="202"/>
      <c r="BB1329" s="211"/>
      <c r="BC1329" s="202"/>
    </row>
    <row r="1330" spans="1:55" x14ac:dyDescent="0.25">
      <c r="A1330" s="69"/>
      <c r="B1330" s="23" t="s">
        <v>1655</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94">
        <f>SUM(AY1325:AY1329)</f>
        <v>1248823</v>
      </c>
      <c r="AZ1330" s="193">
        <f>AY1330/E1325</f>
        <v>0.99999992793214598</v>
      </c>
      <c r="BA1330" s="202"/>
      <c r="BB1330" s="211"/>
      <c r="BC1330" s="202"/>
    </row>
    <row r="1331" spans="1:55" ht="15" customHeight="1" x14ac:dyDescent="0.25">
      <c r="A1331" s="336">
        <v>153</v>
      </c>
      <c r="B1331" s="345" t="s">
        <v>1759</v>
      </c>
      <c r="C1331" s="352" t="s">
        <v>1760</v>
      </c>
      <c r="D1331" s="370" t="s">
        <v>1153</v>
      </c>
      <c r="E1331" s="406">
        <v>2091980.31</v>
      </c>
      <c r="F1331" s="7" t="s">
        <v>218</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f>G1331+H1331+I1331+J1331+K1331+L1331+M1331</f>
        <v>1175762</v>
      </c>
      <c r="AZ1331" s="192"/>
      <c r="BA1331" s="202">
        <v>11</v>
      </c>
      <c r="BB1331" s="211">
        <v>917043</v>
      </c>
      <c r="BC1331" s="202" t="s">
        <v>1388</v>
      </c>
    </row>
    <row r="1332" spans="1:55" x14ac:dyDescent="0.25">
      <c r="A1332" s="337"/>
      <c r="B1332" s="346"/>
      <c r="C1332" s="353"/>
      <c r="D1332" s="385"/>
      <c r="E1332" s="407"/>
      <c r="F1332" s="7" t="s">
        <v>216</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v>405412</v>
      </c>
      <c r="AZ1332" s="192"/>
      <c r="BA1332" s="202"/>
      <c r="BB1332" s="211"/>
      <c r="BC1332" s="202"/>
    </row>
    <row r="1333" spans="1:55" x14ac:dyDescent="0.25">
      <c r="A1333" s="337"/>
      <c r="B1333" s="346"/>
      <c r="C1333" s="353"/>
      <c r="D1333" s="370"/>
      <c r="E1333" s="407"/>
      <c r="F1333" s="7" t="s">
        <v>271</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v>456731</v>
      </c>
      <c r="AZ1333" s="192"/>
      <c r="BA1333" s="202"/>
      <c r="BB1333" s="211"/>
      <c r="BC1333" s="202"/>
    </row>
    <row r="1334" spans="1:55" x14ac:dyDescent="0.25">
      <c r="A1334" s="341"/>
      <c r="B1334" s="347"/>
      <c r="C1334" s="354"/>
      <c r="D1334" s="385"/>
      <c r="E1334" s="408"/>
      <c r="F1334" s="7" t="s">
        <v>213</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v>54075</v>
      </c>
      <c r="AZ1334" s="192"/>
      <c r="BA1334" s="202"/>
      <c r="BB1334" s="211"/>
      <c r="BC1334" s="202"/>
    </row>
    <row r="1335" spans="1:55" x14ac:dyDescent="0.25">
      <c r="A1335" s="69"/>
      <c r="B1335" s="23" t="s">
        <v>1655</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94">
        <f>SUM(AY1331:AY1334)</f>
        <v>2091980</v>
      </c>
      <c r="AZ1335" s="193">
        <f>AY1335/E1331</f>
        <v>0.9999998518150488</v>
      </c>
      <c r="BA1335" s="202"/>
      <c r="BB1335" s="211"/>
      <c r="BC1335" s="202"/>
    </row>
    <row r="1336" spans="1:55" x14ac:dyDescent="0.25">
      <c r="A1336" s="336">
        <v>154</v>
      </c>
      <c r="B1336" s="345" t="s">
        <v>1764</v>
      </c>
      <c r="C1336" s="352" t="s">
        <v>1765</v>
      </c>
      <c r="D1336" s="370" t="s">
        <v>818</v>
      </c>
      <c r="E1336" s="406">
        <v>1619849.1500000001</v>
      </c>
      <c r="F1336" s="7" t="s">
        <v>1761</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8">
        <v>241232</v>
      </c>
      <c r="AZ1336" s="192"/>
      <c r="BA1336" s="202">
        <v>3</v>
      </c>
      <c r="BB1336" s="211">
        <v>143046.29999999999</v>
      </c>
      <c r="BC1336" s="202" t="s">
        <v>1472</v>
      </c>
    </row>
    <row r="1337" spans="1:55" x14ac:dyDescent="0.25">
      <c r="A1337" s="337"/>
      <c r="B1337" s="346"/>
      <c r="C1337" s="353"/>
      <c r="D1337" s="371"/>
      <c r="E1337" s="407"/>
      <c r="F1337" s="7" t="s">
        <v>456</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8">
        <v>120000</v>
      </c>
      <c r="AZ1337" s="192"/>
      <c r="BA1337" s="202">
        <v>10</v>
      </c>
      <c r="BB1337" s="211">
        <v>150000</v>
      </c>
      <c r="BC1337" s="202" t="s">
        <v>1472</v>
      </c>
    </row>
    <row r="1338" spans="1:55" x14ac:dyDescent="0.25">
      <c r="A1338" s="337"/>
      <c r="B1338" s="346"/>
      <c r="C1338" s="353"/>
      <c r="D1338" s="371"/>
      <c r="E1338" s="407"/>
      <c r="F1338" s="7" t="s">
        <v>1762</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8">
        <v>286831.57</v>
      </c>
      <c r="AZ1338" s="192"/>
      <c r="BA1338" s="202">
        <v>6</v>
      </c>
      <c r="BB1338" s="211">
        <v>299925</v>
      </c>
      <c r="BC1338" s="202"/>
    </row>
    <row r="1339" spans="1:55" x14ac:dyDescent="0.25">
      <c r="A1339" s="337"/>
      <c r="B1339" s="346"/>
      <c r="C1339" s="353"/>
      <c r="D1339" s="371"/>
      <c r="E1339" s="407"/>
      <c r="F1339" s="7" t="s">
        <v>1763</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8">
        <v>360000</v>
      </c>
      <c r="AZ1339" s="192"/>
      <c r="BA1339" s="202">
        <v>4</v>
      </c>
      <c r="BB1339" s="211">
        <v>353093</v>
      </c>
      <c r="BC1339" s="202" t="s">
        <v>1472</v>
      </c>
    </row>
    <row r="1340" spans="1:55" x14ac:dyDescent="0.25">
      <c r="A1340" s="337"/>
      <c r="B1340" s="346"/>
      <c r="C1340" s="353"/>
      <c r="D1340" s="371"/>
      <c r="E1340" s="407"/>
      <c r="F1340" s="7" t="s">
        <v>1766</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8">
        <v>250000</v>
      </c>
      <c r="AZ1340" s="192"/>
      <c r="BA1340" s="202">
        <v>6</v>
      </c>
      <c r="BB1340" s="211">
        <v>300000</v>
      </c>
      <c r="BC1340" s="202"/>
    </row>
    <row r="1341" spans="1:55" x14ac:dyDescent="0.25">
      <c r="A1341" s="337"/>
      <c r="B1341" s="346"/>
      <c r="C1341" s="353"/>
      <c r="D1341" s="371"/>
      <c r="E1341" s="407"/>
      <c r="F1341" s="7" t="s">
        <v>1767</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8">
        <v>23712.58</v>
      </c>
      <c r="AZ1341" s="192"/>
      <c r="BA1341" s="202">
        <v>1</v>
      </c>
      <c r="BB1341" s="211">
        <v>21123.48</v>
      </c>
      <c r="BC1341" s="202"/>
    </row>
    <row r="1342" spans="1:55" x14ac:dyDescent="0.25">
      <c r="A1342" s="337"/>
      <c r="B1342" s="346"/>
      <c r="C1342" s="353"/>
      <c r="D1342" s="371"/>
      <c r="E1342" s="407"/>
      <c r="F1342" s="7" t="s">
        <v>1768</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8">
        <v>143073</v>
      </c>
      <c r="AZ1342" s="192"/>
      <c r="BA1342" s="202">
        <v>3</v>
      </c>
      <c r="BB1342" s="211">
        <v>222271</v>
      </c>
      <c r="BC1342" s="202" t="s">
        <v>1472</v>
      </c>
    </row>
    <row r="1343" spans="1:55" x14ac:dyDescent="0.25">
      <c r="A1343" s="337"/>
      <c r="B1343" s="346"/>
      <c r="C1343" s="353"/>
      <c r="D1343" s="371"/>
      <c r="E1343" s="407"/>
      <c r="F1343" s="7" t="s">
        <v>1769</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8">
        <v>100000</v>
      </c>
      <c r="AZ1343" s="192"/>
      <c r="BA1343" s="202">
        <v>1</v>
      </c>
      <c r="BB1343" s="211">
        <v>50000</v>
      </c>
      <c r="BC1343" s="202" t="s">
        <v>1472</v>
      </c>
    </row>
    <row r="1344" spans="1:55" x14ac:dyDescent="0.25">
      <c r="A1344" s="337"/>
      <c r="B1344" s="346"/>
      <c r="C1344" s="353"/>
      <c r="D1344" s="371"/>
      <c r="E1344" s="407"/>
      <c r="F1344" s="7" t="s">
        <v>461</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8">
        <v>15000</v>
      </c>
      <c r="AZ1344" s="192" t="s">
        <v>802</v>
      </c>
      <c r="BA1344" s="202"/>
      <c r="BB1344" s="211"/>
      <c r="BC1344" s="202" t="s">
        <v>1195</v>
      </c>
    </row>
    <row r="1345" spans="1:55" x14ac:dyDescent="0.25">
      <c r="A1345" s="341"/>
      <c r="B1345" s="347"/>
      <c r="C1345" s="354"/>
      <c r="D1345" s="385"/>
      <c r="E1345" s="408"/>
      <c r="F1345" s="7" t="s">
        <v>1770</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8">
        <v>80000</v>
      </c>
      <c r="AZ1345" s="192"/>
      <c r="BA1345" s="202">
        <v>2</v>
      </c>
      <c r="BB1345" s="211">
        <v>80000</v>
      </c>
      <c r="BC1345" s="202" t="s">
        <v>1472</v>
      </c>
    </row>
    <row r="1346" spans="1:55" x14ac:dyDescent="0.25">
      <c r="A1346" s="69"/>
      <c r="B1346" s="23" t="s">
        <v>1655</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94">
        <f>SUM(AY1336:AY1345)</f>
        <v>1619849.1500000001</v>
      </c>
      <c r="AZ1346" s="193">
        <f>AY1346/E1336</f>
        <v>1</v>
      </c>
      <c r="BA1346" s="202"/>
      <c r="BB1346" s="211"/>
      <c r="BC1346" s="202"/>
    </row>
    <row r="1347" spans="1:55" ht="15" customHeight="1" x14ac:dyDescent="0.25">
      <c r="A1347" s="336">
        <v>155</v>
      </c>
      <c r="B1347" s="345" t="s">
        <v>1775</v>
      </c>
      <c r="C1347" s="352" t="s">
        <v>1776</v>
      </c>
      <c r="D1347" s="370" t="s">
        <v>807</v>
      </c>
      <c r="E1347" s="406">
        <v>1267957.8500000001</v>
      </c>
      <c r="F1347" s="7" t="s">
        <v>1771</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8">
        <v>120000</v>
      </c>
      <c r="AZ1347" s="192"/>
      <c r="BA1347" s="202">
        <v>3</v>
      </c>
      <c r="BB1347" s="211">
        <v>120000</v>
      </c>
      <c r="BC1347" s="202"/>
    </row>
    <row r="1348" spans="1:55" ht="15" customHeight="1" x14ac:dyDescent="0.25">
      <c r="A1348" s="337"/>
      <c r="B1348" s="346"/>
      <c r="C1348" s="353"/>
      <c r="D1348" s="371"/>
      <c r="E1348" s="407"/>
      <c r="F1348" s="7" t="s">
        <v>1772</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8">
        <v>90040</v>
      </c>
      <c r="AZ1348" s="192"/>
      <c r="BA1348" s="202">
        <v>3</v>
      </c>
      <c r="BB1348" s="211">
        <v>139065.9</v>
      </c>
      <c r="BC1348" s="202" t="s">
        <v>35</v>
      </c>
    </row>
    <row r="1349" spans="1:55" x14ac:dyDescent="0.25">
      <c r="A1349" s="337"/>
      <c r="B1349" s="346"/>
      <c r="C1349" s="353"/>
      <c r="D1349" s="371"/>
      <c r="E1349" s="407"/>
      <c r="F1349" s="7" t="s">
        <v>1773</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8">
        <v>550000</v>
      </c>
      <c r="AZ1349" s="192"/>
      <c r="BA1349" s="202">
        <v>8</v>
      </c>
      <c r="BB1349" s="211">
        <v>540853.16</v>
      </c>
      <c r="BC1349" s="202"/>
    </row>
    <row r="1350" spans="1:55" x14ac:dyDescent="0.25">
      <c r="A1350" s="337"/>
      <c r="B1350" s="346"/>
      <c r="C1350" s="353"/>
      <c r="D1350" s="371"/>
      <c r="E1350" s="407"/>
      <c r="F1350" s="7" t="s">
        <v>1774</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8">
        <v>161637.45000000001</v>
      </c>
      <c r="AZ1350" s="192"/>
      <c r="BA1350" s="202">
        <v>4</v>
      </c>
      <c r="BB1350" s="211">
        <v>143518.62</v>
      </c>
      <c r="BC1350" s="202"/>
    </row>
    <row r="1351" spans="1:55" x14ac:dyDescent="0.25">
      <c r="A1351" s="337"/>
      <c r="B1351" s="346"/>
      <c r="C1351" s="353"/>
      <c r="D1351" s="371"/>
      <c r="E1351" s="407"/>
      <c r="F1351" s="7" t="s">
        <v>1777</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8">
        <v>40000</v>
      </c>
      <c r="AZ1351" s="192"/>
      <c r="BA1351" s="202">
        <v>1</v>
      </c>
      <c r="BB1351" s="211">
        <v>39971</v>
      </c>
      <c r="BC1351" s="202"/>
    </row>
    <row r="1352" spans="1:55" x14ac:dyDescent="0.25">
      <c r="A1352" s="337"/>
      <c r="B1352" s="346"/>
      <c r="C1352" s="353"/>
      <c r="D1352" s="371"/>
      <c r="E1352" s="407"/>
      <c r="F1352" s="7" t="s">
        <v>1778</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8">
        <v>26280.400000000001</v>
      </c>
      <c r="AZ1352" s="192"/>
      <c r="BA1352" s="202"/>
      <c r="BB1352" s="211"/>
      <c r="BC1352" s="202"/>
    </row>
    <row r="1353" spans="1:55" x14ac:dyDescent="0.25">
      <c r="A1353" s="337"/>
      <c r="B1353" s="346"/>
      <c r="C1353" s="353"/>
      <c r="D1353" s="371"/>
      <c r="E1353" s="407"/>
      <c r="F1353" s="7" t="s">
        <v>1779</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8">
        <v>50000</v>
      </c>
      <c r="AZ1353" s="192"/>
      <c r="BA1353" s="202"/>
      <c r="BB1353" s="211"/>
      <c r="BC1353" s="202"/>
    </row>
    <row r="1354" spans="1:55" x14ac:dyDescent="0.25">
      <c r="A1354" s="337"/>
      <c r="B1354" s="346"/>
      <c r="C1354" s="353"/>
      <c r="D1354" s="371"/>
      <c r="E1354" s="407"/>
      <c r="F1354" s="7" t="s">
        <v>1780</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8">
        <v>160000</v>
      </c>
      <c r="AZ1354" s="192"/>
      <c r="BA1354" s="202">
        <v>9</v>
      </c>
      <c r="BB1354" s="211">
        <v>180000</v>
      </c>
      <c r="BC1354" s="202" t="s">
        <v>1397</v>
      </c>
    </row>
    <row r="1355" spans="1:55" x14ac:dyDescent="0.25">
      <c r="A1355" s="341"/>
      <c r="B1355" s="347"/>
      <c r="C1355" s="354"/>
      <c r="D1355" s="385"/>
      <c r="E1355" s="408"/>
      <c r="F1355" s="7" t="s">
        <v>1781</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8">
        <v>70000</v>
      </c>
      <c r="AZ1355" s="192"/>
      <c r="BA1355" s="202">
        <v>3</v>
      </c>
      <c r="BB1355" s="211">
        <v>97172.32</v>
      </c>
      <c r="BC1355" s="202"/>
    </row>
    <row r="1356" spans="1:55" x14ac:dyDescent="0.25">
      <c r="A1356" s="69"/>
      <c r="B1356" s="23" t="s">
        <v>1655</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94">
        <f>SUM(AY1347:AY1355)</f>
        <v>1267957.8500000001</v>
      </c>
      <c r="AZ1356" s="193">
        <f>AY1356/E1347</f>
        <v>1</v>
      </c>
      <c r="BA1356" s="202"/>
      <c r="BB1356" s="211"/>
      <c r="BC1356" s="202"/>
    </row>
    <row r="1357" spans="1:55" x14ac:dyDescent="0.25">
      <c r="A1357" s="336">
        <v>156</v>
      </c>
      <c r="B1357" s="345" t="s">
        <v>1782</v>
      </c>
      <c r="C1357" s="352" t="s">
        <v>1776</v>
      </c>
      <c r="D1357" s="370" t="s">
        <v>808</v>
      </c>
      <c r="E1357" s="406">
        <v>934456.21000000008</v>
      </c>
      <c r="F1357" s="7" t="s">
        <v>121</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8">
        <f>SUM(G1357:N1357)</f>
        <v>172154.8</v>
      </c>
      <c r="AZ1357" s="192"/>
      <c r="BA1357" s="202">
        <v>3</v>
      </c>
      <c r="BB1357" s="211">
        <v>171806</v>
      </c>
      <c r="BC1357" s="202"/>
    </row>
    <row r="1358" spans="1:55" ht="15" customHeight="1" x14ac:dyDescent="0.25">
      <c r="A1358" s="337"/>
      <c r="B1358" s="346"/>
      <c r="C1358" s="353"/>
      <c r="D1358" s="371"/>
      <c r="E1358" s="407"/>
      <c r="F1358" s="7" t="s">
        <v>126</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8">
        <f>SUM(G1358:N1358)</f>
        <v>124334.02</v>
      </c>
      <c r="AZ1358" s="192"/>
      <c r="BA1358" s="202">
        <v>9</v>
      </c>
      <c r="BB1358" s="211">
        <v>124334</v>
      </c>
      <c r="BC1358" s="202"/>
    </row>
    <row r="1359" spans="1:55" x14ac:dyDescent="0.25">
      <c r="A1359" s="337"/>
      <c r="B1359" s="346"/>
      <c r="C1359" s="353"/>
      <c r="D1359" s="371"/>
      <c r="E1359" s="407"/>
      <c r="F1359" s="7" t="s">
        <v>154</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8">
        <f>SUM(G1359:N1359)</f>
        <v>30605.3</v>
      </c>
      <c r="AZ1359" s="192"/>
      <c r="BA1359" s="202">
        <v>1</v>
      </c>
      <c r="BB1359" s="211">
        <v>11741.5</v>
      </c>
      <c r="BC1359" s="202" t="s">
        <v>1428</v>
      </c>
    </row>
    <row r="1360" spans="1:55" x14ac:dyDescent="0.25">
      <c r="A1360" s="341"/>
      <c r="B1360" s="347"/>
      <c r="C1360" s="354"/>
      <c r="D1360" s="385"/>
      <c r="E1360" s="408"/>
      <c r="F1360" s="7" t="s">
        <v>319</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8">
        <v>133898.18</v>
      </c>
      <c r="AZ1360" s="192"/>
      <c r="BA1360" s="202"/>
      <c r="BB1360" s="211"/>
      <c r="BC1360" s="202"/>
    </row>
    <row r="1361" spans="1:55" x14ac:dyDescent="0.25">
      <c r="A1361" s="209"/>
      <c r="B1361" s="210"/>
      <c r="C1361" s="139"/>
      <c r="D1361" s="254"/>
      <c r="E1361" s="255"/>
      <c r="F1361" s="77" t="s">
        <v>135</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8">
        <v>62205.27</v>
      </c>
      <c r="AZ1361" s="192"/>
      <c r="BA1361" s="202"/>
      <c r="BB1361" s="211"/>
      <c r="BC1361" s="202"/>
    </row>
    <row r="1362" spans="1:55" x14ac:dyDescent="0.25">
      <c r="A1362" s="209"/>
      <c r="B1362" s="210"/>
      <c r="C1362" s="139"/>
      <c r="D1362" s="254"/>
      <c r="E1362" s="255"/>
      <c r="F1362" s="77" t="s">
        <v>176</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8">
        <v>76513.2</v>
      </c>
      <c r="AZ1362" s="192"/>
      <c r="BA1362" s="202"/>
      <c r="BB1362" s="211"/>
      <c r="BC1362" s="202"/>
    </row>
    <row r="1363" spans="1:55" x14ac:dyDescent="0.25">
      <c r="A1363" s="209"/>
      <c r="B1363" s="210"/>
      <c r="C1363" s="139"/>
      <c r="D1363" s="254"/>
      <c r="E1363" s="255"/>
      <c r="F1363" s="77" t="s">
        <v>1289</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8">
        <v>19128.310000000001</v>
      </c>
      <c r="AZ1363" s="192"/>
      <c r="BA1363" s="202"/>
      <c r="BB1363" s="211"/>
      <c r="BC1363" s="202"/>
    </row>
    <row r="1364" spans="1:55" x14ac:dyDescent="0.25">
      <c r="A1364" s="209"/>
      <c r="B1364" s="210"/>
      <c r="C1364" s="139"/>
      <c r="D1364" s="254"/>
      <c r="E1364" s="255"/>
      <c r="F1364" s="77" t="s">
        <v>1801</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8">
        <v>143462.32999999999</v>
      </c>
      <c r="AZ1364" s="192"/>
      <c r="BA1364" s="202">
        <v>2</v>
      </c>
      <c r="BB1364" s="211">
        <v>89088.5</v>
      </c>
      <c r="BC1364" s="202"/>
    </row>
    <row r="1365" spans="1:55" x14ac:dyDescent="0.25">
      <c r="A1365" s="209"/>
      <c r="B1365" s="210"/>
      <c r="C1365" s="139"/>
      <c r="D1365" s="254"/>
      <c r="E1365" s="255"/>
      <c r="F1365" s="77" t="s">
        <v>148</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8">
        <v>172154.8</v>
      </c>
      <c r="AZ1365" s="192"/>
      <c r="BA1365" s="202">
        <v>3</v>
      </c>
      <c r="BB1365" s="211">
        <v>159165.53</v>
      </c>
      <c r="BC1365" s="202"/>
    </row>
    <row r="1366" spans="1:55" x14ac:dyDescent="0.25">
      <c r="A1366" s="69"/>
      <c r="B1366" s="23" t="s">
        <v>1655</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94">
        <f>SUM(AY1357:AY1365)</f>
        <v>934456.21</v>
      </c>
      <c r="AZ1366" s="193">
        <f>AY1366/E1357</f>
        <v>0.99999999999999989</v>
      </c>
      <c r="BA1366" s="202"/>
      <c r="BB1366" s="211"/>
      <c r="BC1366" s="202"/>
    </row>
    <row r="1367" spans="1:55" ht="15" customHeight="1" x14ac:dyDescent="0.25">
      <c r="A1367" s="422">
        <v>157</v>
      </c>
      <c r="B1367" s="345" t="s">
        <v>1783</v>
      </c>
      <c r="C1367" s="352" t="s">
        <v>1776</v>
      </c>
      <c r="D1367" s="369" t="s">
        <v>806</v>
      </c>
      <c r="E1367" s="417">
        <v>1886147.25</v>
      </c>
      <c r="F1367" s="8" t="s">
        <v>670</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8">
        <v>42138</v>
      </c>
      <c r="AZ1367" s="192"/>
      <c r="BA1367" s="202"/>
      <c r="BB1367" s="211"/>
      <c r="BC1367" s="202" t="s">
        <v>1559</v>
      </c>
    </row>
    <row r="1368" spans="1:55" x14ac:dyDescent="0.25">
      <c r="A1368" s="423"/>
      <c r="B1368" s="346"/>
      <c r="C1368" s="353"/>
      <c r="D1368" s="365"/>
      <c r="E1368" s="418"/>
      <c r="F1368" s="78" t="s">
        <v>124</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8">
        <f t="shared" ref="AY1368:AY1373" si="12">SUM(G1368:N1368)</f>
        <v>421503.6</v>
      </c>
      <c r="AZ1368" s="192"/>
      <c r="BA1368" s="202">
        <v>1</v>
      </c>
      <c r="BB1368" s="211">
        <v>100000</v>
      </c>
      <c r="BC1368" s="202" t="s">
        <v>1196</v>
      </c>
    </row>
    <row r="1369" spans="1:55" ht="15" customHeight="1" x14ac:dyDescent="0.25">
      <c r="A1369" s="423"/>
      <c r="B1369" s="346"/>
      <c r="C1369" s="353"/>
      <c r="D1369" s="365"/>
      <c r="E1369" s="418"/>
      <c r="F1369" s="78" t="s">
        <v>125</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8">
        <f t="shared" si="12"/>
        <v>140481.51999999999</v>
      </c>
      <c r="AZ1369" s="192"/>
      <c r="BA1369" s="202">
        <v>1</v>
      </c>
      <c r="BB1369" s="211">
        <v>121488</v>
      </c>
      <c r="BC1369" s="202" t="s">
        <v>1559</v>
      </c>
    </row>
    <row r="1370" spans="1:55" x14ac:dyDescent="0.25">
      <c r="A1370" s="423"/>
      <c r="B1370" s="346"/>
      <c r="C1370" s="353"/>
      <c r="D1370" s="365"/>
      <c r="E1370" s="418"/>
      <c r="F1370" s="78" t="s">
        <v>132</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8">
        <f t="shared" si="12"/>
        <v>561963.82999999996</v>
      </c>
      <c r="AZ1370" s="192"/>
      <c r="BA1370" s="202">
        <v>10</v>
      </c>
      <c r="BB1370" s="211">
        <v>561963.82999999996</v>
      </c>
      <c r="BC1370" s="202" t="s">
        <v>1559</v>
      </c>
    </row>
    <row r="1371" spans="1:55" x14ac:dyDescent="0.25">
      <c r="A1371" s="423"/>
      <c r="B1371" s="346"/>
      <c r="C1371" s="353"/>
      <c r="D1371" s="365"/>
      <c r="E1371" s="418"/>
      <c r="F1371" s="78" t="s">
        <v>126</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8">
        <v>112400</v>
      </c>
      <c r="AZ1371" s="192"/>
      <c r="BA1371" s="202"/>
      <c r="BB1371" s="211"/>
      <c r="BC1371" s="202" t="s">
        <v>1197</v>
      </c>
    </row>
    <row r="1372" spans="1:55" x14ac:dyDescent="0.25">
      <c r="A1372" s="423"/>
      <c r="B1372" s="346"/>
      <c r="C1372" s="353"/>
      <c r="D1372" s="365"/>
      <c r="E1372" s="418"/>
      <c r="F1372" s="78" t="s">
        <v>176</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8">
        <f t="shared" si="12"/>
        <v>284523.39</v>
      </c>
      <c r="AZ1372" s="192"/>
      <c r="BA1372" s="202">
        <v>7</v>
      </c>
      <c r="BB1372" s="211">
        <v>41956</v>
      </c>
      <c r="BC1372" s="202" t="s">
        <v>1198</v>
      </c>
    </row>
    <row r="1373" spans="1:55" x14ac:dyDescent="0.25">
      <c r="A1373" s="423"/>
      <c r="B1373" s="346"/>
      <c r="C1373" s="353"/>
      <c r="D1373" s="365"/>
      <c r="E1373" s="418"/>
      <c r="F1373" s="78" t="s">
        <v>241</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8">
        <f t="shared" si="12"/>
        <v>210760.04</v>
      </c>
      <c r="AZ1373" s="192"/>
      <c r="BA1373" s="202"/>
      <c r="BB1373" s="211"/>
      <c r="BC1373" s="202" t="s">
        <v>1559</v>
      </c>
    </row>
    <row r="1374" spans="1:55" x14ac:dyDescent="0.25">
      <c r="A1374" s="424"/>
      <c r="B1374" s="347"/>
      <c r="C1374" s="354"/>
      <c r="D1374" s="365"/>
      <c r="E1374" s="419"/>
      <c r="F1374" s="78" t="s">
        <v>379</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8">
        <v>112373</v>
      </c>
      <c r="AZ1374" s="192"/>
      <c r="BA1374" s="202"/>
      <c r="BB1374" s="211"/>
      <c r="BC1374" s="202" t="s">
        <v>1559</v>
      </c>
    </row>
    <row r="1375" spans="1:55" x14ac:dyDescent="0.25">
      <c r="A1375" s="69"/>
      <c r="B1375" s="23" t="s">
        <v>1655</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94">
        <f>SUM(AY1367:AY1374)</f>
        <v>1886143.38</v>
      </c>
      <c r="AZ1375" s="193">
        <f>AY1375/E1367</f>
        <v>0.99999794819837096</v>
      </c>
      <c r="BA1375" s="202"/>
      <c r="BB1375" s="211"/>
      <c r="BC1375" s="202"/>
    </row>
    <row r="1376" spans="1:55" ht="15" customHeight="1" x14ac:dyDescent="0.25">
      <c r="A1376" s="336">
        <v>158</v>
      </c>
      <c r="B1376" s="345" t="s">
        <v>1784</v>
      </c>
      <c r="C1376" s="352" t="s">
        <v>1776</v>
      </c>
      <c r="D1376" s="370" t="s">
        <v>805</v>
      </c>
      <c r="E1376" s="406">
        <v>1173686.25</v>
      </c>
      <c r="F1376" s="7" t="s">
        <v>126</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v>372606</v>
      </c>
      <c r="AZ1376" s="192"/>
      <c r="BA1376" s="202">
        <v>6</v>
      </c>
      <c r="BB1376" s="211">
        <v>372499</v>
      </c>
      <c r="BC1376" s="202" t="s">
        <v>1472</v>
      </c>
    </row>
    <row r="1377" spans="1:55" x14ac:dyDescent="0.25">
      <c r="A1377" s="337"/>
      <c r="B1377" s="346"/>
      <c r="C1377" s="353"/>
      <c r="D1377" s="371"/>
      <c r="E1377" s="407"/>
      <c r="F1377" s="7" t="s">
        <v>181</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v>186349</v>
      </c>
      <c r="AZ1377" s="192"/>
      <c r="BA1377" s="202">
        <v>8</v>
      </c>
      <c r="BB1377" s="211">
        <v>322072.94</v>
      </c>
      <c r="BC1377" s="202" t="s">
        <v>1199</v>
      </c>
    </row>
    <row r="1378" spans="1:55" x14ac:dyDescent="0.25">
      <c r="A1378" s="337"/>
      <c r="B1378" s="346"/>
      <c r="C1378" s="353"/>
      <c r="D1378" s="371"/>
      <c r="E1378" s="407"/>
      <c r="F1378" s="7" t="s">
        <v>146</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211">
        <v>114233</v>
      </c>
      <c r="AZ1378" s="192"/>
      <c r="BA1378" s="202">
        <v>3</v>
      </c>
      <c r="BB1378" s="211">
        <v>114233</v>
      </c>
      <c r="BC1378" s="202" t="s">
        <v>1200</v>
      </c>
    </row>
    <row r="1379" spans="1:55" x14ac:dyDescent="0.25">
      <c r="A1379" s="337"/>
      <c r="B1379" s="346"/>
      <c r="C1379" s="353"/>
      <c r="D1379" s="371"/>
      <c r="E1379" s="407"/>
      <c r="F1379" s="7" t="s">
        <v>247</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f>SUM(G1379:N1379)</f>
        <v>18630.29</v>
      </c>
      <c r="AZ1379" s="192"/>
      <c r="BA1379" s="202">
        <v>1</v>
      </c>
      <c r="BB1379" s="211">
        <v>18624</v>
      </c>
      <c r="BC1379" s="202" t="s">
        <v>1201</v>
      </c>
    </row>
    <row r="1380" spans="1:55" x14ac:dyDescent="0.25">
      <c r="A1380" s="337"/>
      <c r="B1380" s="346"/>
      <c r="C1380" s="353"/>
      <c r="D1380" s="371"/>
      <c r="E1380" s="407"/>
      <c r="F1380" s="7" t="s">
        <v>132</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211">
        <v>55800</v>
      </c>
      <c r="AZ1380" s="192"/>
      <c r="BA1380" s="202">
        <v>1</v>
      </c>
      <c r="BB1380" s="211">
        <v>55800</v>
      </c>
      <c r="BC1380" s="202"/>
    </row>
    <row r="1381" spans="1:55" x14ac:dyDescent="0.25">
      <c r="A1381" s="337"/>
      <c r="B1381" s="346"/>
      <c r="C1381" s="353"/>
      <c r="D1381" s="371"/>
      <c r="E1381" s="407"/>
      <c r="F1381" s="7" t="s">
        <v>154</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v>130479.98</v>
      </c>
      <c r="AZ1381" s="192"/>
      <c r="BA1381" s="202"/>
      <c r="BB1381" s="211"/>
      <c r="BC1381" s="202"/>
    </row>
    <row r="1382" spans="1:55" x14ac:dyDescent="0.25">
      <c r="A1382" s="337"/>
      <c r="B1382" s="346"/>
      <c r="C1382" s="353"/>
      <c r="D1382" s="371"/>
      <c r="E1382" s="407"/>
      <c r="F1382" s="7" t="s">
        <v>153</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f>T1382+BB1382</f>
        <v>50629</v>
      </c>
      <c r="AZ1382" s="192"/>
      <c r="BA1382" s="202">
        <v>3</v>
      </c>
      <c r="BB1382" s="211">
        <v>29540</v>
      </c>
      <c r="BC1382" s="202"/>
    </row>
    <row r="1383" spans="1:55" x14ac:dyDescent="0.25">
      <c r="A1383" s="341"/>
      <c r="B1383" s="347"/>
      <c r="C1383" s="354"/>
      <c r="D1383" s="385"/>
      <c r="E1383" s="408"/>
      <c r="F1383" s="7" t="s">
        <v>135</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v>242193.76</v>
      </c>
      <c r="AZ1383" s="192"/>
      <c r="BA1383" s="202"/>
      <c r="BB1383" s="211"/>
      <c r="BC1383" s="202"/>
    </row>
    <row r="1384" spans="1:55" x14ac:dyDescent="0.25">
      <c r="A1384" s="69"/>
      <c r="B1384" s="23" t="s">
        <v>1655</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94">
        <f>SUM(AY1376:AY1383)</f>
        <v>1170921.03</v>
      </c>
      <c r="AZ1384" s="193">
        <f>AY1384/E1376</f>
        <v>0.99764398705361002</v>
      </c>
      <c r="BA1384" s="202"/>
      <c r="BB1384" s="211"/>
      <c r="BC1384" s="202"/>
    </row>
    <row r="1385" spans="1:55" ht="15" customHeight="1" x14ac:dyDescent="0.25">
      <c r="A1385" s="336">
        <v>159</v>
      </c>
      <c r="B1385" s="345" t="s">
        <v>1786</v>
      </c>
      <c r="C1385" s="352" t="s">
        <v>1787</v>
      </c>
      <c r="D1385" s="370" t="s">
        <v>803</v>
      </c>
      <c r="E1385" s="406">
        <v>924105.32000000007</v>
      </c>
      <c r="F1385" s="7" t="s">
        <v>1785</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v>400000</v>
      </c>
      <c r="AZ1385" s="192"/>
      <c r="BA1385" s="202">
        <v>9</v>
      </c>
      <c r="BB1385" s="211">
        <v>440000</v>
      </c>
      <c r="BC1385" s="202" t="s">
        <v>1255</v>
      </c>
    </row>
    <row r="1386" spans="1:55" x14ac:dyDescent="0.25">
      <c r="A1386" s="337"/>
      <c r="B1386" s="346"/>
      <c r="C1386" s="353"/>
      <c r="D1386" s="353"/>
      <c r="E1386" s="407"/>
      <c r="F1386" s="7" t="s">
        <v>319</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v>324105.32</v>
      </c>
      <c r="AZ1386" s="192"/>
      <c r="BA1386" s="202">
        <v>5</v>
      </c>
      <c r="BB1386" s="211">
        <v>320615</v>
      </c>
      <c r="BC1386" s="202"/>
    </row>
    <row r="1387" spans="1:55" ht="15" customHeight="1" x14ac:dyDescent="0.25">
      <c r="A1387" s="337"/>
      <c r="B1387" s="346"/>
      <c r="C1387" s="353"/>
      <c r="D1387" s="353"/>
      <c r="E1387" s="407"/>
      <c r="F1387" s="7" t="s">
        <v>245</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v>80000</v>
      </c>
      <c r="AZ1387" s="192"/>
      <c r="BA1387" s="202"/>
      <c r="BB1387" s="211"/>
      <c r="BC1387" s="202" t="s">
        <v>1256</v>
      </c>
    </row>
    <row r="1388" spans="1:55" ht="15" customHeight="1" x14ac:dyDescent="0.25">
      <c r="A1388" s="341"/>
      <c r="B1388" s="347"/>
      <c r="C1388" s="354"/>
      <c r="D1388" s="354"/>
      <c r="E1388" s="408"/>
      <c r="F1388" s="7" t="s">
        <v>132</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v>120000</v>
      </c>
      <c r="AZ1388" s="192"/>
      <c r="BA1388" s="202">
        <v>3</v>
      </c>
      <c r="BB1388" s="211">
        <v>58632</v>
      </c>
      <c r="BC1388" s="202"/>
    </row>
    <row r="1389" spans="1:55" x14ac:dyDescent="0.25">
      <c r="A1389" s="69"/>
      <c r="B1389" s="23" t="s">
        <v>1655</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94">
        <f>SUM(AY1385:AY1388)</f>
        <v>924105.32000000007</v>
      </c>
      <c r="AZ1389" s="193">
        <f>AY1389/E1385</f>
        <v>1</v>
      </c>
      <c r="BA1389" s="202"/>
      <c r="BB1389" s="211"/>
      <c r="BC1389" s="202"/>
    </row>
    <row r="1390" spans="1:55" ht="15" customHeight="1" x14ac:dyDescent="0.25">
      <c r="A1390" s="336">
        <v>160</v>
      </c>
      <c r="B1390" s="345" t="s">
        <v>1788</v>
      </c>
      <c r="C1390" s="352" t="s">
        <v>1787</v>
      </c>
      <c r="D1390" s="370" t="s">
        <v>804</v>
      </c>
      <c r="E1390" s="406">
        <v>1649688.25</v>
      </c>
      <c r="F1390" s="7" t="s">
        <v>1785</v>
      </c>
      <c r="G1390" s="96"/>
      <c r="H1390" s="98" t="s">
        <v>802</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f>SUM(G1390:N1390)</f>
        <v>590000</v>
      </c>
      <c r="AZ1390" s="192"/>
      <c r="BA1390" s="202">
        <v>11</v>
      </c>
      <c r="BB1390" s="211">
        <v>590000</v>
      </c>
      <c r="BC1390" s="202" t="s">
        <v>1398</v>
      </c>
    </row>
    <row r="1391" spans="1:55" ht="15" customHeight="1" x14ac:dyDescent="0.25">
      <c r="A1391" s="337"/>
      <c r="B1391" s="346"/>
      <c r="C1391" s="353"/>
      <c r="D1391" s="353"/>
      <c r="E1391" s="407"/>
      <c r="F1391" s="7" t="s">
        <v>319</v>
      </c>
      <c r="G1391" s="96"/>
      <c r="H1391" s="98" t="s">
        <v>802</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f>SUM(G1391:N1391)</f>
        <v>589688.25</v>
      </c>
      <c r="AZ1391" s="192"/>
      <c r="BA1391" s="202">
        <v>13</v>
      </c>
      <c r="BB1391" s="211">
        <v>589659.30000000005</v>
      </c>
      <c r="BC1391" s="202"/>
    </row>
    <row r="1392" spans="1:55" x14ac:dyDescent="0.25">
      <c r="A1392" s="337"/>
      <c r="B1392" s="346"/>
      <c r="C1392" s="353"/>
      <c r="D1392" s="353"/>
      <c r="E1392" s="407"/>
      <c r="F1392" s="7" t="s">
        <v>245</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f>SUM(G1392:N1392)</f>
        <v>270000</v>
      </c>
      <c r="AZ1392" s="192"/>
      <c r="BA1392" s="202">
        <v>3</v>
      </c>
      <c r="BB1392" s="211">
        <v>119462</v>
      </c>
      <c r="BC1392" s="202" t="s">
        <v>1445</v>
      </c>
    </row>
    <row r="1393" spans="1:55" x14ac:dyDescent="0.25">
      <c r="A1393" s="337"/>
      <c r="B1393" s="346"/>
      <c r="C1393" s="353"/>
      <c r="D1393" s="353"/>
      <c r="E1393" s="407"/>
      <c r="F1393" s="7" t="s">
        <v>132</v>
      </c>
      <c r="G1393" s="96"/>
      <c r="H1393" s="98"/>
      <c r="I1393" s="98"/>
      <c r="J1393" s="98"/>
      <c r="K1393" s="98" t="s">
        <v>802</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v>100000</v>
      </c>
      <c r="AZ1393" s="192"/>
      <c r="BA1393" s="202">
        <v>1</v>
      </c>
      <c r="BB1393" s="211">
        <v>100000</v>
      </c>
      <c r="BC1393" s="202"/>
    </row>
    <row r="1394" spans="1:55" x14ac:dyDescent="0.25">
      <c r="A1394" s="242"/>
      <c r="B1394" s="210"/>
      <c r="C1394" s="139"/>
      <c r="D1394" s="216"/>
      <c r="E1394" s="142"/>
      <c r="F1394" s="77" t="s">
        <v>126</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v>100000</v>
      </c>
      <c r="AZ1394" s="192"/>
      <c r="BA1394" s="202"/>
      <c r="BB1394" s="211"/>
      <c r="BC1394" s="202"/>
    </row>
    <row r="1395" spans="1:55" x14ac:dyDescent="0.25">
      <c r="A1395" s="11"/>
      <c r="B1395" s="16" t="s">
        <v>1655</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94">
        <f>SUM(AY1390:AY1394)</f>
        <v>1649688.25</v>
      </c>
      <c r="AZ1395" s="193">
        <f>AY1395/E1390</f>
        <v>1</v>
      </c>
      <c r="BA1395" s="202"/>
      <c r="BB1395" s="211"/>
      <c r="BC1395" s="202"/>
    </row>
    <row r="1396" spans="1:55" x14ac:dyDescent="0.25">
      <c r="A1396" s="336">
        <v>161</v>
      </c>
      <c r="B1396" s="345" t="s">
        <v>1789</v>
      </c>
      <c r="C1396" s="352" t="s">
        <v>1790</v>
      </c>
      <c r="D1396" s="370" t="s">
        <v>1238</v>
      </c>
      <c r="E1396" s="180"/>
      <c r="F1396" s="7" t="s">
        <v>121</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8">
        <v>240000</v>
      </c>
      <c r="AZ1396" s="192"/>
      <c r="BA1396" s="202">
        <v>5</v>
      </c>
      <c r="BB1396" s="211">
        <v>147616</v>
      </c>
      <c r="BC1396" s="202"/>
    </row>
    <row r="1397" spans="1:55" x14ac:dyDescent="0.25">
      <c r="A1397" s="337"/>
      <c r="B1397" s="346"/>
      <c r="C1397" s="353"/>
      <c r="D1397" s="413"/>
      <c r="E1397" s="142">
        <v>1089204.06</v>
      </c>
      <c r="F1397" s="7" t="s">
        <v>319</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8">
        <v>24000</v>
      </c>
      <c r="AZ1397" s="192"/>
      <c r="BA1397" s="202"/>
      <c r="BB1397" s="211"/>
      <c r="BC1397" s="202"/>
    </row>
    <row r="1398" spans="1:55" x14ac:dyDescent="0.25">
      <c r="A1398" s="341"/>
      <c r="B1398" s="347"/>
      <c r="C1398" s="354"/>
      <c r="D1398" s="414"/>
      <c r="E1398" s="17"/>
      <c r="F1398" s="7" t="s">
        <v>1389</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8">
        <v>20000</v>
      </c>
      <c r="AZ1398" s="192"/>
      <c r="BA1398" s="202"/>
      <c r="BB1398" s="211"/>
      <c r="BC1398" s="202" t="s">
        <v>755</v>
      </c>
    </row>
    <row r="1399" spans="1:55" x14ac:dyDescent="0.25">
      <c r="A1399" s="209"/>
      <c r="B1399" s="210"/>
      <c r="C1399" s="139"/>
      <c r="D1399" s="243"/>
      <c r="E1399" s="216"/>
      <c r="F1399" s="77" t="s">
        <v>223</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8">
        <v>319677.40000000002</v>
      </c>
      <c r="AZ1399" s="192"/>
      <c r="BA1399" s="202">
        <v>3</v>
      </c>
      <c r="BB1399" s="211">
        <v>157430.20000000001</v>
      </c>
      <c r="BC1399" s="202"/>
    </row>
    <row r="1400" spans="1:55" x14ac:dyDescent="0.25">
      <c r="A1400" s="209"/>
      <c r="B1400" s="210"/>
      <c r="C1400" s="139"/>
      <c r="D1400" s="243"/>
      <c r="E1400" s="216"/>
      <c r="F1400" s="77" t="s">
        <v>249</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8">
        <v>21734.240000000002</v>
      </c>
      <c r="AZ1400" s="192"/>
      <c r="BA1400" s="202"/>
      <c r="BB1400" s="211"/>
      <c r="BC1400" s="202"/>
    </row>
    <row r="1401" spans="1:55" x14ac:dyDescent="0.25">
      <c r="A1401" s="209"/>
      <c r="B1401" s="210"/>
      <c r="C1401" s="139"/>
      <c r="D1401" s="243"/>
      <c r="E1401" s="216"/>
      <c r="F1401" s="77" t="s">
        <v>1289</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8">
        <v>13792</v>
      </c>
      <c r="AZ1401" s="192"/>
      <c r="BA1401" s="202"/>
      <c r="BB1401" s="211"/>
      <c r="BC1401" s="202"/>
    </row>
    <row r="1402" spans="1:55" s="213" customFormat="1" x14ac:dyDescent="0.25">
      <c r="A1402" s="209"/>
      <c r="B1402" s="210"/>
      <c r="C1402" s="139"/>
      <c r="D1402" s="243"/>
      <c r="E1402" s="216"/>
      <c r="F1402" s="77" t="s">
        <v>354</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8">
        <v>200000</v>
      </c>
      <c r="AZ1402" s="192"/>
      <c r="BA1402" s="212">
        <v>4</v>
      </c>
      <c r="BB1402" s="227">
        <v>200000</v>
      </c>
      <c r="BC1402" s="212" t="s">
        <v>756</v>
      </c>
    </row>
    <row r="1403" spans="1:55" x14ac:dyDescent="0.25">
      <c r="A1403" s="209"/>
      <c r="B1403" s="210"/>
      <c r="C1403" s="139"/>
      <c r="D1403" s="243"/>
      <c r="E1403" s="216"/>
      <c r="F1403" s="77" t="s">
        <v>125</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8">
        <v>250000</v>
      </c>
      <c r="AZ1403" s="192"/>
      <c r="BA1403" s="202">
        <v>4</v>
      </c>
      <c r="BB1403" s="211">
        <v>248672</v>
      </c>
      <c r="BC1403" s="202" t="s">
        <v>757</v>
      </c>
    </row>
    <row r="1404" spans="1:55" x14ac:dyDescent="0.25">
      <c r="A1404" s="69"/>
      <c r="B1404" s="23" t="s">
        <v>1655</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94">
        <f>SUM(AY1396:AY1403)</f>
        <v>1089203.6400000001</v>
      </c>
      <c r="AZ1404" s="193">
        <f>AY1404/E1397</f>
        <v>0.99999961439732432</v>
      </c>
      <c r="BA1404" s="202"/>
      <c r="BB1404" s="211"/>
      <c r="BC1404" s="202"/>
    </row>
    <row r="1405" spans="1:55" x14ac:dyDescent="0.25">
      <c r="A1405" s="336">
        <v>162</v>
      </c>
      <c r="B1405" s="345" t="s">
        <v>1791</v>
      </c>
      <c r="C1405" s="352" t="s">
        <v>1792</v>
      </c>
      <c r="D1405" s="370" t="s">
        <v>1237</v>
      </c>
      <c r="E1405" s="406">
        <v>1804563.47</v>
      </c>
      <c r="F1405" s="7" t="s">
        <v>121</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8">
        <v>370000</v>
      </c>
      <c r="AZ1405" s="192"/>
      <c r="BA1405" s="202">
        <v>9</v>
      </c>
      <c r="BB1405" s="211">
        <v>330988</v>
      </c>
      <c r="BC1405" s="202" t="s">
        <v>1202</v>
      </c>
    </row>
    <row r="1406" spans="1:55" x14ac:dyDescent="0.25">
      <c r="A1406" s="337"/>
      <c r="B1406" s="346"/>
      <c r="C1406" s="353"/>
      <c r="D1406" s="413"/>
      <c r="E1406" s="407"/>
      <c r="F1406" s="7" t="s">
        <v>319</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8">
        <v>70000</v>
      </c>
      <c r="AZ1406" s="192"/>
      <c r="BA1406" s="202"/>
      <c r="BB1406" s="211"/>
      <c r="BC1406" s="202"/>
    </row>
    <row r="1407" spans="1:55" x14ac:dyDescent="0.25">
      <c r="A1407" s="341"/>
      <c r="B1407" s="347"/>
      <c r="C1407" s="354"/>
      <c r="D1407" s="414"/>
      <c r="E1407" s="408"/>
      <c r="F1407" s="7" t="s">
        <v>1389</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8">
        <v>20000</v>
      </c>
      <c r="AZ1407" s="192"/>
      <c r="BA1407" s="202"/>
      <c r="BB1407" s="211"/>
      <c r="BC1407" s="202" t="s">
        <v>1203</v>
      </c>
    </row>
    <row r="1408" spans="1:55" x14ac:dyDescent="0.25">
      <c r="A1408" s="209"/>
      <c r="B1408" s="210"/>
      <c r="C1408" s="139"/>
      <c r="D1408" s="243"/>
      <c r="E1408" s="217"/>
      <c r="F1408" s="77" t="s">
        <v>223</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8">
        <v>503702.74</v>
      </c>
      <c r="AZ1408" s="192"/>
      <c r="BA1408" s="202">
        <v>1</v>
      </c>
      <c r="BB1408" s="211">
        <v>74671.28</v>
      </c>
      <c r="BC1408" s="202"/>
    </row>
    <row r="1409" spans="1:55" x14ac:dyDescent="0.25">
      <c r="A1409" s="209"/>
      <c r="B1409" s="210"/>
      <c r="C1409" s="139"/>
      <c r="D1409" s="243"/>
      <c r="E1409" s="217"/>
      <c r="F1409" s="77" t="s">
        <v>176</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8">
        <v>40860.720000000001</v>
      </c>
      <c r="AZ1409" s="192"/>
      <c r="BA1409" s="202"/>
      <c r="BB1409" s="211"/>
      <c r="BC1409" s="202"/>
    </row>
    <row r="1410" spans="1:55" x14ac:dyDescent="0.25">
      <c r="A1410" s="209"/>
      <c r="B1410" s="210"/>
      <c r="C1410" s="139"/>
      <c r="D1410" s="243"/>
      <c r="E1410" s="217"/>
      <c r="F1410" s="77" t="s">
        <v>125</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8">
        <v>500000</v>
      </c>
      <c r="AZ1410" s="192"/>
      <c r="BA1410" s="202">
        <v>5</v>
      </c>
      <c r="BB1410" s="211">
        <v>499455.03</v>
      </c>
      <c r="BC1410" s="202" t="s">
        <v>1335</v>
      </c>
    </row>
    <row r="1411" spans="1:55" x14ac:dyDescent="0.25">
      <c r="A1411" s="209"/>
      <c r="B1411" s="210"/>
      <c r="C1411" s="139"/>
      <c r="D1411" s="243"/>
      <c r="E1411" s="217"/>
      <c r="F1411" s="77" t="s">
        <v>208</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8">
        <v>300000</v>
      </c>
      <c r="AZ1411" s="192"/>
      <c r="BA1411" s="202">
        <v>5</v>
      </c>
      <c r="BB1411" s="211">
        <v>250000</v>
      </c>
      <c r="BC1411" s="202" t="s">
        <v>1560</v>
      </c>
    </row>
    <row r="1412" spans="1:55" x14ac:dyDescent="0.25">
      <c r="A1412" s="69"/>
      <c r="B1412" s="23" t="s">
        <v>1655</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94">
        <f>SUM(AY1405:AY1411)</f>
        <v>1804563.46</v>
      </c>
      <c r="AZ1412" s="193">
        <f>AY1412/E1405</f>
        <v>0.99999999445849364</v>
      </c>
      <c r="BA1412" s="202"/>
      <c r="BB1412" s="211"/>
      <c r="BC1412" s="202"/>
    </row>
    <row r="1413" spans="1:55" x14ac:dyDescent="0.25">
      <c r="A1413" s="336">
        <v>163</v>
      </c>
      <c r="B1413" s="345" t="s">
        <v>1793</v>
      </c>
      <c r="C1413" s="352" t="s">
        <v>1787</v>
      </c>
      <c r="D1413" s="370" t="s">
        <v>819</v>
      </c>
      <c r="E1413" s="406">
        <v>1565910.7000000002</v>
      </c>
      <c r="F1413" s="7" t="s">
        <v>126</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8">
        <f>SUM(G1413:N1413)</f>
        <v>235000</v>
      </c>
      <c r="AZ1413" s="192"/>
      <c r="BA1413" s="202">
        <v>3</v>
      </c>
      <c r="BB1413" s="211">
        <v>220000</v>
      </c>
      <c r="BC1413" s="202"/>
    </row>
    <row r="1414" spans="1:55" x14ac:dyDescent="0.25">
      <c r="A1414" s="337"/>
      <c r="B1414" s="346"/>
      <c r="C1414" s="353"/>
      <c r="D1414" s="371"/>
      <c r="E1414" s="407"/>
      <c r="F1414" s="7" t="s">
        <v>176</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8">
        <f>SUM(G1414:N1414)</f>
        <v>270000</v>
      </c>
      <c r="AZ1414" s="192"/>
      <c r="BA1414" s="202"/>
      <c r="BB1414" s="211"/>
      <c r="BC1414" s="202"/>
    </row>
    <row r="1415" spans="1:55" x14ac:dyDescent="0.25">
      <c r="A1415" s="337"/>
      <c r="B1415" s="346"/>
      <c r="C1415" s="353"/>
      <c r="D1415" s="371"/>
      <c r="E1415" s="407"/>
      <c r="F1415" s="7" t="s">
        <v>153</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8">
        <f>SUM(G1415:N1415)</f>
        <v>234614</v>
      </c>
      <c r="AZ1415" s="192"/>
      <c r="BA1415" s="202">
        <v>1</v>
      </c>
      <c r="BB1415" s="211">
        <v>50000</v>
      </c>
      <c r="BC1415" s="202"/>
    </row>
    <row r="1416" spans="1:55" x14ac:dyDescent="0.25">
      <c r="A1416" s="337"/>
      <c r="B1416" s="346"/>
      <c r="C1416" s="353"/>
      <c r="D1416" s="371"/>
      <c r="E1416" s="407"/>
      <c r="F1416" s="7" t="s">
        <v>182</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8">
        <f>SUM(G1416:N1416)</f>
        <v>125000</v>
      </c>
      <c r="AZ1416" s="192"/>
      <c r="BA1416" s="202">
        <v>2</v>
      </c>
      <c r="BB1416" s="211">
        <v>50000</v>
      </c>
      <c r="BC1416" s="202"/>
    </row>
    <row r="1417" spans="1:55" x14ac:dyDescent="0.25">
      <c r="A1417" s="337"/>
      <c r="B1417" s="346"/>
      <c r="C1417" s="353"/>
      <c r="D1417" s="371"/>
      <c r="E1417" s="407"/>
      <c r="F1417" s="7" t="s">
        <v>146</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8">
        <v>263027</v>
      </c>
      <c r="AZ1417" s="192"/>
      <c r="BA1417" s="202"/>
      <c r="BB1417" s="211"/>
      <c r="BC1417" s="202"/>
    </row>
    <row r="1418" spans="1:55" x14ac:dyDescent="0.25">
      <c r="A1418" s="337"/>
      <c r="B1418" s="346"/>
      <c r="C1418" s="353"/>
      <c r="D1418" s="371"/>
      <c r="E1418" s="407"/>
      <c r="F1418" s="7" t="s">
        <v>809</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8">
        <v>6135</v>
      </c>
      <c r="AZ1418" s="192"/>
      <c r="BA1418" s="202"/>
      <c r="BB1418" s="211"/>
      <c r="BC1418" s="202"/>
    </row>
    <row r="1419" spans="1:55" x14ac:dyDescent="0.25">
      <c r="A1419" s="337"/>
      <c r="B1419" s="346"/>
      <c r="C1419" s="353"/>
      <c r="D1419" s="371"/>
      <c r="E1419" s="407"/>
      <c r="F1419" s="7" t="s">
        <v>125</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8">
        <v>100000</v>
      </c>
      <c r="AZ1419" s="192"/>
      <c r="BA1419" s="202"/>
      <c r="BB1419" s="211"/>
      <c r="BC1419" s="202" t="s">
        <v>758</v>
      </c>
    </row>
    <row r="1420" spans="1:55" x14ac:dyDescent="0.25">
      <c r="A1420" s="337"/>
      <c r="B1420" s="346"/>
      <c r="C1420" s="353"/>
      <c r="D1420" s="371"/>
      <c r="E1420" s="407"/>
      <c r="F1420" s="7" t="s">
        <v>148</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8">
        <v>306000</v>
      </c>
      <c r="AZ1420" s="192"/>
      <c r="BA1420" s="202"/>
      <c r="BB1420" s="211"/>
      <c r="BC1420" s="202"/>
    </row>
    <row r="1421" spans="1:55" x14ac:dyDescent="0.25">
      <c r="A1421" s="337"/>
      <c r="B1421" s="346"/>
      <c r="C1421" s="353"/>
      <c r="D1421" s="371"/>
      <c r="E1421" s="407"/>
      <c r="F1421" s="7" t="s">
        <v>297</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8">
        <v>15000</v>
      </c>
      <c r="AZ1421" s="192"/>
      <c r="BA1421" s="202"/>
      <c r="BB1421" s="211"/>
      <c r="BC1421" s="202"/>
    </row>
    <row r="1422" spans="1:55" x14ac:dyDescent="0.25">
      <c r="A1422" s="341"/>
      <c r="B1422" s="347"/>
      <c r="C1422" s="354"/>
      <c r="D1422" s="385"/>
      <c r="E1422" s="408"/>
      <c r="F1422" s="7" t="s">
        <v>809</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8">
        <v>6135</v>
      </c>
      <c r="AZ1422" s="192"/>
      <c r="BA1422" s="202"/>
      <c r="BB1422" s="211"/>
      <c r="BC1422" s="202"/>
    </row>
    <row r="1423" spans="1:55" x14ac:dyDescent="0.25">
      <c r="A1423" s="69"/>
      <c r="B1423" s="23" t="s">
        <v>1655</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94">
        <f>SUM(AY1413:AY1422)</f>
        <v>1560911</v>
      </c>
      <c r="AZ1423" s="193">
        <f>AY1423/E1413</f>
        <v>0.99680716148117499</v>
      </c>
      <c r="BA1423" s="202"/>
      <c r="BB1423" s="211"/>
      <c r="BC1423" s="202"/>
    </row>
    <row r="1424" spans="1:55" x14ac:dyDescent="0.25">
      <c r="A1424" s="336">
        <v>164</v>
      </c>
      <c r="B1424" s="345" t="s">
        <v>1794</v>
      </c>
      <c r="C1424" s="352" t="s">
        <v>1787</v>
      </c>
      <c r="D1424" s="370" t="s">
        <v>820</v>
      </c>
      <c r="E1424" s="406">
        <v>1856649.85</v>
      </c>
      <c r="F1424" s="7" t="s">
        <v>176</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8">
        <v>284999</v>
      </c>
      <c r="AZ1424" s="192"/>
      <c r="BA1424" s="202">
        <v>5</v>
      </c>
      <c r="BB1424" s="211">
        <v>284999</v>
      </c>
      <c r="BC1424" s="202"/>
    </row>
    <row r="1425" spans="1:55" x14ac:dyDescent="0.25">
      <c r="A1425" s="337"/>
      <c r="B1425" s="346"/>
      <c r="C1425" s="353"/>
      <c r="D1425" s="371"/>
      <c r="E1425" s="407"/>
      <c r="F1425" s="7" t="s">
        <v>153</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8">
        <v>285000</v>
      </c>
      <c r="AZ1425" s="192"/>
      <c r="BA1425" s="202"/>
      <c r="BB1425" s="211"/>
      <c r="BC1425" s="202"/>
    </row>
    <row r="1426" spans="1:55" x14ac:dyDescent="0.25">
      <c r="A1426" s="337"/>
      <c r="B1426" s="346"/>
      <c r="C1426" s="353"/>
      <c r="D1426" s="371"/>
      <c r="E1426" s="407"/>
      <c r="F1426" s="7" t="s">
        <v>154</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8">
        <v>285000</v>
      </c>
      <c r="AZ1426" s="192"/>
      <c r="BA1426" s="202">
        <v>2</v>
      </c>
      <c r="BB1426" s="211">
        <v>154806</v>
      </c>
      <c r="BC1426" s="202"/>
    </row>
    <row r="1427" spans="1:55" x14ac:dyDescent="0.25">
      <c r="A1427" s="337"/>
      <c r="B1427" s="346"/>
      <c r="C1427" s="353"/>
      <c r="D1427" s="371"/>
      <c r="E1427" s="407"/>
      <c r="F1427" s="7" t="s">
        <v>182</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8">
        <v>150000</v>
      </c>
      <c r="AZ1427" s="192"/>
      <c r="BA1427" s="202">
        <v>1</v>
      </c>
      <c r="BB1427" s="211">
        <v>30000</v>
      </c>
      <c r="BC1427" s="202"/>
    </row>
    <row r="1428" spans="1:55" x14ac:dyDescent="0.25">
      <c r="A1428" s="337"/>
      <c r="B1428" s="346"/>
      <c r="C1428" s="353"/>
      <c r="D1428" s="371"/>
      <c r="E1428" s="407"/>
      <c r="F1428" s="7" t="s">
        <v>186</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8">
        <v>278468.09999999998</v>
      </c>
      <c r="AZ1428" s="192"/>
      <c r="BA1428" s="202"/>
      <c r="BB1428" s="211"/>
      <c r="BC1428" s="202"/>
    </row>
    <row r="1429" spans="1:55" x14ac:dyDescent="0.25">
      <c r="A1429" s="337"/>
      <c r="B1429" s="346"/>
      <c r="C1429" s="353"/>
      <c r="D1429" s="371"/>
      <c r="E1429" s="407"/>
      <c r="F1429" s="7" t="s">
        <v>1795</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8">
        <v>20000</v>
      </c>
      <c r="AZ1429" s="192"/>
      <c r="BA1429" s="202"/>
      <c r="BB1429" s="211"/>
      <c r="BC1429" s="202"/>
    </row>
    <row r="1430" spans="1:55" x14ac:dyDescent="0.25">
      <c r="A1430" s="337"/>
      <c r="B1430" s="346"/>
      <c r="C1430" s="353"/>
      <c r="D1430" s="371"/>
      <c r="E1430" s="407"/>
      <c r="F1430" s="7" t="s">
        <v>148</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8">
        <v>70000</v>
      </c>
      <c r="AZ1430" s="192"/>
      <c r="BA1430" s="202"/>
      <c r="BB1430" s="211"/>
      <c r="BC1430" s="202"/>
    </row>
    <row r="1431" spans="1:55" x14ac:dyDescent="0.25">
      <c r="A1431" s="337"/>
      <c r="B1431" s="346"/>
      <c r="C1431" s="353"/>
      <c r="D1431" s="371"/>
      <c r="E1431" s="407"/>
      <c r="F1431" s="7" t="s">
        <v>151</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8">
        <v>381971</v>
      </c>
      <c r="AZ1431" s="192"/>
      <c r="BA1431" s="202"/>
      <c r="BB1431" s="211"/>
      <c r="BC1431" s="202"/>
    </row>
    <row r="1432" spans="1:55" x14ac:dyDescent="0.25">
      <c r="A1432" s="337"/>
      <c r="B1432" s="346"/>
      <c r="C1432" s="353"/>
      <c r="D1432" s="371"/>
      <c r="E1432" s="407"/>
      <c r="F1432" s="7" t="s">
        <v>135</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8">
        <v>10000</v>
      </c>
      <c r="AZ1432" s="192"/>
      <c r="BA1432" s="202"/>
      <c r="BB1432" s="211"/>
      <c r="BC1432" s="202"/>
    </row>
    <row r="1433" spans="1:55" x14ac:dyDescent="0.25">
      <c r="A1433" s="337"/>
      <c r="B1433" s="346"/>
      <c r="C1433" s="353"/>
      <c r="D1433" s="371"/>
      <c r="E1433" s="407"/>
      <c r="F1433" s="7" t="s">
        <v>809</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8">
        <v>11210.62</v>
      </c>
      <c r="AZ1433" s="192"/>
      <c r="BA1433" s="202"/>
      <c r="BB1433" s="211"/>
      <c r="BC1433" s="202"/>
    </row>
    <row r="1434" spans="1:55" x14ac:dyDescent="0.25">
      <c r="A1434" s="341"/>
      <c r="B1434" s="347"/>
      <c r="C1434" s="354"/>
      <c r="D1434" s="385"/>
      <c r="E1434" s="408"/>
      <c r="F1434" s="7" t="s">
        <v>809</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8">
        <v>10000</v>
      </c>
      <c r="AZ1434" s="192"/>
      <c r="BA1434" s="202"/>
      <c r="BB1434" s="211"/>
      <c r="BC1434" s="202"/>
    </row>
    <row r="1435" spans="1:55" x14ac:dyDescent="0.25">
      <c r="A1435" s="69"/>
      <c r="B1435" s="23" t="s">
        <v>1655</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94">
        <f>SUM(AY1424:AY1434)</f>
        <v>1786648.7200000002</v>
      </c>
      <c r="AZ1435" s="193">
        <f>AY1435/E1424</f>
        <v>0.96229707502467421</v>
      </c>
      <c r="BA1435" s="202"/>
      <c r="BB1435" s="211"/>
      <c r="BC1435" s="202"/>
    </row>
    <row r="1436" spans="1:55" x14ac:dyDescent="0.25">
      <c r="A1436" s="336">
        <v>165</v>
      </c>
      <c r="B1436" s="345" t="s">
        <v>1796</v>
      </c>
      <c r="C1436" s="352" t="s">
        <v>1797</v>
      </c>
      <c r="D1436" s="370" t="s">
        <v>1066</v>
      </c>
      <c r="E1436" s="406">
        <v>1799249.31</v>
      </c>
      <c r="F1436" s="7" t="s">
        <v>398</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v>21494.54</v>
      </c>
      <c r="AZ1436" s="192"/>
      <c r="BA1436" s="202">
        <v>1</v>
      </c>
      <c r="BB1436" s="211">
        <v>21494.54</v>
      </c>
      <c r="BC1436" s="202"/>
    </row>
    <row r="1437" spans="1:55" x14ac:dyDescent="0.25">
      <c r="A1437" s="337"/>
      <c r="B1437" s="346"/>
      <c r="C1437" s="353"/>
      <c r="D1437" s="371"/>
      <c r="E1437" s="407"/>
      <c r="F1437" s="7" t="s">
        <v>317</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v>85978.17</v>
      </c>
      <c r="AZ1437" s="192"/>
      <c r="BA1437" s="202"/>
      <c r="BB1437" s="211"/>
      <c r="BC1437" s="202"/>
    </row>
    <row r="1438" spans="1:55" x14ac:dyDescent="0.25">
      <c r="A1438" s="337"/>
      <c r="B1438" s="346"/>
      <c r="C1438" s="353"/>
      <c r="D1438" s="371"/>
      <c r="E1438" s="407"/>
      <c r="F1438" s="7" t="s">
        <v>399</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v>236439.96</v>
      </c>
      <c r="AZ1438" s="192"/>
      <c r="BA1438" s="202">
        <v>5</v>
      </c>
      <c r="BB1438" s="211">
        <v>75000</v>
      </c>
      <c r="BC1438" s="202"/>
    </row>
    <row r="1439" spans="1:55" x14ac:dyDescent="0.25">
      <c r="A1439" s="337"/>
      <c r="B1439" s="346"/>
      <c r="C1439" s="353"/>
      <c r="D1439" s="371"/>
      <c r="E1439" s="407"/>
      <c r="F1439" s="7" t="s">
        <v>143</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v>286593.89</v>
      </c>
      <c r="AZ1439" s="192"/>
      <c r="BA1439" s="202"/>
      <c r="BB1439" s="211"/>
      <c r="BC1439" s="202"/>
    </row>
    <row r="1440" spans="1:55" x14ac:dyDescent="0.25">
      <c r="A1440" s="341"/>
      <c r="B1440" s="347"/>
      <c r="C1440" s="354"/>
      <c r="D1440" s="385"/>
      <c r="E1440" s="408"/>
      <c r="F1440" s="7" t="s">
        <v>164</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v>85978.17</v>
      </c>
      <c r="AZ1440" s="192"/>
      <c r="BA1440" s="202"/>
      <c r="BB1440" s="211"/>
      <c r="BC1440" s="202"/>
    </row>
    <row r="1441" spans="1:55" x14ac:dyDescent="0.25">
      <c r="A1441" s="209"/>
      <c r="B1441" s="210"/>
      <c r="C1441" s="139"/>
      <c r="D1441" s="233"/>
      <c r="E1441" s="217"/>
      <c r="F1441" s="77" t="s">
        <v>322</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v>57318.78</v>
      </c>
      <c r="AZ1441" s="192"/>
      <c r="BA1441" s="202"/>
      <c r="BB1441" s="211"/>
      <c r="BC1441" s="202"/>
    </row>
    <row r="1442" spans="1:55" x14ac:dyDescent="0.25">
      <c r="A1442" s="209"/>
      <c r="B1442" s="210"/>
      <c r="C1442" s="139"/>
      <c r="D1442" s="233"/>
      <c r="E1442" s="217"/>
      <c r="F1442" s="77" t="s">
        <v>566</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v>150461.79</v>
      </c>
      <c r="AZ1442" s="192"/>
      <c r="BA1442" s="202">
        <v>2</v>
      </c>
      <c r="BB1442" s="211">
        <v>70000</v>
      </c>
      <c r="BC1442" s="202"/>
    </row>
    <row r="1443" spans="1:55" x14ac:dyDescent="0.25">
      <c r="A1443" s="209"/>
      <c r="B1443" s="210"/>
      <c r="C1443" s="139"/>
      <c r="D1443" s="233"/>
      <c r="E1443" s="217"/>
      <c r="F1443" s="77" t="s">
        <v>565</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v>143296.94</v>
      </c>
      <c r="AZ1443" s="192"/>
      <c r="BA1443" s="202">
        <v>1</v>
      </c>
      <c r="BB1443" s="211">
        <v>143294.39999999999</v>
      </c>
      <c r="BC1443" s="202"/>
    </row>
    <row r="1444" spans="1:55" x14ac:dyDescent="0.25">
      <c r="A1444" s="209"/>
      <c r="B1444" s="210"/>
      <c r="C1444" s="139"/>
      <c r="D1444" s="233"/>
      <c r="E1444" s="217"/>
      <c r="F1444" s="77" t="s">
        <v>569</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v>143296.94</v>
      </c>
      <c r="AZ1444" s="192"/>
      <c r="BA1444" s="202"/>
      <c r="BB1444" s="211"/>
      <c r="BC1444" s="202"/>
    </row>
    <row r="1445" spans="1:55" x14ac:dyDescent="0.25">
      <c r="A1445" s="209"/>
      <c r="B1445" s="210"/>
      <c r="C1445" s="139"/>
      <c r="D1445" s="233"/>
      <c r="E1445" s="217"/>
      <c r="F1445" s="77" t="s">
        <v>567</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v>516741.68</v>
      </c>
      <c r="AZ1445" s="192"/>
      <c r="BA1445" s="202">
        <v>6</v>
      </c>
      <c r="BB1445" s="211">
        <v>489387.4</v>
      </c>
      <c r="BC1445" s="202"/>
    </row>
    <row r="1446" spans="1:55" x14ac:dyDescent="0.25">
      <c r="A1446" s="209"/>
      <c r="B1446" s="210"/>
      <c r="C1446" s="139"/>
      <c r="D1446" s="233"/>
      <c r="E1446" s="217"/>
      <c r="F1446" s="77" t="s">
        <v>570</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v>71648.47</v>
      </c>
      <c r="AZ1446" s="192"/>
      <c r="BA1446" s="202"/>
      <c r="BB1446" s="211"/>
      <c r="BC1446" s="202"/>
    </row>
    <row r="1447" spans="1:55" x14ac:dyDescent="0.25">
      <c r="A1447" s="69"/>
      <c r="B1447" s="23" t="s">
        <v>1655</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94">
        <f>SUM(AY1436:AY1446)</f>
        <v>1799249.33</v>
      </c>
      <c r="AZ1447" s="193">
        <f>AY1447/E1436</f>
        <v>1.000000011115747</v>
      </c>
      <c r="BA1447" s="202"/>
      <c r="BB1447" s="211"/>
      <c r="BC1447" s="202"/>
    </row>
    <row r="1448" spans="1:55" x14ac:dyDescent="0.25">
      <c r="A1448" s="336">
        <v>166</v>
      </c>
      <c r="B1448" s="345" t="s">
        <v>1799</v>
      </c>
      <c r="C1448" s="352" t="s">
        <v>1797</v>
      </c>
      <c r="D1448" s="370" t="s">
        <v>1067</v>
      </c>
      <c r="E1448" s="406">
        <v>3322877.31</v>
      </c>
      <c r="F1448" s="8" t="s">
        <v>319</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138">
        <v>786853</v>
      </c>
      <c r="AZ1448" s="192"/>
      <c r="BA1448" s="202">
        <v>3</v>
      </c>
      <c r="BB1448" s="211">
        <v>397790</v>
      </c>
      <c r="BC1448" s="202"/>
    </row>
    <row r="1449" spans="1:55" x14ac:dyDescent="0.25">
      <c r="A1449" s="337"/>
      <c r="B1449" s="346"/>
      <c r="C1449" s="353"/>
      <c r="D1449" s="353"/>
      <c r="E1449" s="407"/>
      <c r="F1449" s="8" t="s">
        <v>245</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138">
        <v>194308.41</v>
      </c>
      <c r="AZ1449" s="192"/>
      <c r="BA1449" s="202">
        <v>1</v>
      </c>
      <c r="BB1449" s="211">
        <v>194308.41</v>
      </c>
      <c r="BC1449" s="202"/>
    </row>
    <row r="1450" spans="1:55" x14ac:dyDescent="0.25">
      <c r="A1450" s="337"/>
      <c r="B1450" s="346"/>
      <c r="C1450" s="353"/>
      <c r="D1450" s="353"/>
      <c r="E1450" s="407"/>
      <c r="F1450" s="8" t="s">
        <v>1798</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138">
        <v>115000</v>
      </c>
      <c r="AZ1450" s="192"/>
      <c r="BA1450" s="202">
        <v>2</v>
      </c>
      <c r="BB1450" s="211">
        <v>30000</v>
      </c>
      <c r="BC1450" s="202"/>
    </row>
    <row r="1451" spans="1:55" x14ac:dyDescent="0.25">
      <c r="A1451" s="337"/>
      <c r="B1451" s="346"/>
      <c r="C1451" s="353"/>
      <c r="D1451" s="353"/>
      <c r="E1451" s="407"/>
      <c r="F1451" s="8" t="s">
        <v>304</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v>777144</v>
      </c>
      <c r="AZ1451" s="192"/>
      <c r="BA1451" s="202">
        <v>1</v>
      </c>
      <c r="BB1451" s="211">
        <v>120000</v>
      </c>
      <c r="BC1451" s="202"/>
    </row>
    <row r="1452" spans="1:55" x14ac:dyDescent="0.25">
      <c r="A1452" s="337"/>
      <c r="B1452" s="346"/>
      <c r="C1452" s="353"/>
      <c r="D1452" s="353"/>
      <c r="E1452" s="407"/>
      <c r="F1452" s="8" t="s">
        <v>1800</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v>53834</v>
      </c>
      <c r="AZ1452" s="192"/>
      <c r="BA1452" s="202">
        <v>1</v>
      </c>
      <c r="BB1452" s="211">
        <v>41424.42</v>
      </c>
      <c r="BC1452" s="202" t="s">
        <v>97</v>
      </c>
    </row>
    <row r="1453" spans="1:55" x14ac:dyDescent="0.25">
      <c r="A1453" s="337"/>
      <c r="B1453" s="346"/>
      <c r="C1453" s="353"/>
      <c r="D1453" s="353"/>
      <c r="E1453" s="407"/>
      <c r="F1453" s="8" t="s">
        <v>1785</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v>685876.51</v>
      </c>
      <c r="AZ1453" s="192"/>
      <c r="BA1453" s="202">
        <v>4</v>
      </c>
      <c r="BB1453" s="211">
        <v>685876.51</v>
      </c>
      <c r="BC1453" s="202"/>
    </row>
    <row r="1454" spans="1:55" x14ac:dyDescent="0.25">
      <c r="A1454" s="337"/>
      <c r="B1454" s="346"/>
      <c r="C1454" s="353"/>
      <c r="D1454" s="353"/>
      <c r="E1454" s="407"/>
      <c r="F1454" s="8" t="s">
        <v>126</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v>191064.66</v>
      </c>
      <c r="AZ1454" s="192"/>
      <c r="BA1454" s="202"/>
      <c r="BB1454" s="211"/>
      <c r="BC1454" s="202"/>
    </row>
    <row r="1455" spans="1:55" x14ac:dyDescent="0.25">
      <c r="A1455" s="337"/>
      <c r="B1455" s="346"/>
      <c r="C1455" s="353"/>
      <c r="D1455" s="353"/>
      <c r="E1455" s="407"/>
      <c r="F1455" s="8" t="s">
        <v>1801</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v>381206</v>
      </c>
      <c r="AZ1455" s="192"/>
      <c r="BA1455" s="202"/>
      <c r="BB1455" s="211"/>
      <c r="BC1455" s="202"/>
    </row>
    <row r="1456" spans="1:55" x14ac:dyDescent="0.25">
      <c r="A1456" s="337"/>
      <c r="B1456" s="346"/>
      <c r="C1456" s="353"/>
      <c r="D1456" s="353"/>
      <c r="E1456" s="407"/>
      <c r="F1456" s="8" t="s">
        <v>132</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v>70000</v>
      </c>
      <c r="AZ1456" s="192"/>
      <c r="BA1456" s="202"/>
      <c r="BB1456" s="211"/>
      <c r="BC1456" s="202"/>
    </row>
    <row r="1457" spans="1:55" x14ac:dyDescent="0.25">
      <c r="A1457" s="341"/>
      <c r="B1457" s="347"/>
      <c r="C1457" s="354"/>
      <c r="D1457" s="354"/>
      <c r="E1457" s="408"/>
      <c r="F1457" s="8" t="s">
        <v>1802</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v>80000</v>
      </c>
      <c r="AZ1457" s="192"/>
      <c r="BA1457" s="202"/>
      <c r="BB1457" s="211"/>
      <c r="BC1457" s="202"/>
    </row>
    <row r="1458" spans="1:55" x14ac:dyDescent="0.25">
      <c r="A1458" s="69"/>
      <c r="B1458" s="23" t="s">
        <v>1655</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94">
        <f>SUM(AY1448:AY1457)</f>
        <v>3335286.58</v>
      </c>
      <c r="AZ1458" s="193">
        <f>AY1458/E1448</f>
        <v>1.0037344953912848</v>
      </c>
      <c r="BA1458" s="202"/>
      <c r="BB1458" s="211"/>
      <c r="BC1458" s="202"/>
    </row>
    <row r="1459" spans="1:55" x14ac:dyDescent="0.25">
      <c r="A1459" s="336">
        <v>167</v>
      </c>
      <c r="B1459" s="345" t="s">
        <v>1803</v>
      </c>
      <c r="C1459" s="352" t="s">
        <v>1804</v>
      </c>
      <c r="D1459" s="370" t="s">
        <v>1068</v>
      </c>
      <c r="E1459" s="406">
        <v>2529090</v>
      </c>
      <c r="F1459" s="7" t="s">
        <v>121</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8">
        <v>638802</v>
      </c>
      <c r="AZ1459" s="192"/>
      <c r="BA1459" s="202">
        <v>11</v>
      </c>
      <c r="BB1459" s="211">
        <v>409299.84</v>
      </c>
      <c r="BC1459" s="202"/>
    </row>
    <row r="1460" spans="1:55" x14ac:dyDescent="0.25">
      <c r="A1460" s="337"/>
      <c r="B1460" s="346"/>
      <c r="C1460" s="353"/>
      <c r="D1460" s="371"/>
      <c r="E1460" s="407"/>
      <c r="F1460" s="7" t="s">
        <v>125</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8">
        <v>600000</v>
      </c>
      <c r="AZ1460" s="192"/>
      <c r="BA1460" s="202">
        <v>5</v>
      </c>
      <c r="BB1460" s="211">
        <v>499971</v>
      </c>
      <c r="BC1460" s="202"/>
    </row>
    <row r="1461" spans="1:55" x14ac:dyDescent="0.25">
      <c r="A1461" s="337"/>
      <c r="B1461" s="346"/>
      <c r="C1461" s="353"/>
      <c r="D1461" s="371"/>
      <c r="E1461" s="407"/>
      <c r="F1461" s="7" t="s">
        <v>319</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8">
        <v>400000</v>
      </c>
      <c r="AZ1461" s="192"/>
      <c r="BA1461" s="202">
        <v>1</v>
      </c>
      <c r="BB1461" s="211">
        <v>99998.17</v>
      </c>
      <c r="BC1461" s="202"/>
    </row>
    <row r="1462" spans="1:55" x14ac:dyDescent="0.25">
      <c r="A1462" s="337"/>
      <c r="B1462" s="346"/>
      <c r="C1462" s="353"/>
      <c r="D1462" s="371"/>
      <c r="E1462" s="407"/>
      <c r="F1462" s="7" t="s">
        <v>127</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8">
        <v>522262</v>
      </c>
      <c r="AZ1462" s="192"/>
      <c r="BA1462" s="202">
        <v>6</v>
      </c>
      <c r="BB1462" s="211">
        <v>737142</v>
      </c>
      <c r="BC1462" s="202"/>
    </row>
    <row r="1463" spans="1:55" x14ac:dyDescent="0.25">
      <c r="A1463" s="337"/>
      <c r="B1463" s="346"/>
      <c r="C1463" s="353"/>
      <c r="D1463" s="371"/>
      <c r="E1463" s="407"/>
      <c r="F1463" s="7" t="s">
        <v>309</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8">
        <v>254772</v>
      </c>
      <c r="AZ1463" s="192"/>
      <c r="BA1463" s="202"/>
      <c r="BB1463" s="211"/>
      <c r="BC1463" s="202"/>
    </row>
    <row r="1464" spans="1:55" x14ac:dyDescent="0.25">
      <c r="A1464" s="337"/>
      <c r="B1464" s="346"/>
      <c r="C1464" s="353"/>
      <c r="D1464" s="371"/>
      <c r="E1464" s="407"/>
      <c r="F1464" s="7" t="s">
        <v>176</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8">
        <v>30450</v>
      </c>
      <c r="AZ1464" s="192"/>
      <c r="BA1464" s="202"/>
      <c r="BB1464" s="211"/>
      <c r="BC1464" s="202"/>
    </row>
    <row r="1465" spans="1:55" x14ac:dyDescent="0.25">
      <c r="A1465" s="337"/>
      <c r="B1465" s="346"/>
      <c r="C1465" s="353"/>
      <c r="D1465" s="371"/>
      <c r="E1465" s="407"/>
      <c r="F1465" s="7" t="s">
        <v>274</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8">
        <v>52804</v>
      </c>
      <c r="AZ1465" s="192"/>
      <c r="BA1465" s="202"/>
      <c r="BB1465" s="211"/>
      <c r="BC1465" s="202"/>
    </row>
    <row r="1466" spans="1:55" x14ac:dyDescent="0.25">
      <c r="A1466" s="341"/>
      <c r="B1466" s="347"/>
      <c r="C1466" s="354"/>
      <c r="D1466" s="354"/>
      <c r="E1466" s="408"/>
      <c r="F1466" s="7" t="s">
        <v>1069</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8">
        <v>30000</v>
      </c>
      <c r="AZ1466" s="192"/>
      <c r="BA1466" s="202"/>
      <c r="BB1466" s="211"/>
      <c r="BC1466" s="202"/>
    </row>
    <row r="1467" spans="1:55" x14ac:dyDescent="0.25">
      <c r="A1467" s="69"/>
      <c r="B1467" s="23" t="s">
        <v>1655</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94">
        <f>SUM(AY1459:AY1466)</f>
        <v>2529090</v>
      </c>
      <c r="AZ1467" s="193">
        <f>AY1467/E1459</f>
        <v>1</v>
      </c>
      <c r="BA1467" s="202"/>
      <c r="BB1467" s="211"/>
      <c r="BC1467" s="202"/>
    </row>
    <row r="1468" spans="1:55" x14ac:dyDescent="0.25">
      <c r="A1468" s="377">
        <v>168</v>
      </c>
      <c r="B1468" s="358" t="s">
        <v>1805</v>
      </c>
      <c r="C1468" s="365" t="s">
        <v>1806</v>
      </c>
      <c r="D1468" s="369" t="s">
        <v>1070</v>
      </c>
      <c r="E1468" s="421">
        <v>2533003.31</v>
      </c>
      <c r="F1468" s="7" t="s">
        <v>121</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v>400000</v>
      </c>
      <c r="AZ1468" s="192"/>
      <c r="BA1468" s="202">
        <v>14</v>
      </c>
      <c r="BB1468" s="211">
        <v>395489.75</v>
      </c>
      <c r="BC1468" s="202" t="s">
        <v>1713</v>
      </c>
    </row>
    <row r="1469" spans="1:55" x14ac:dyDescent="0.25">
      <c r="A1469" s="377"/>
      <c r="B1469" s="358"/>
      <c r="C1469" s="365"/>
      <c r="D1469" s="365"/>
      <c r="E1469" s="421"/>
      <c r="F1469" s="7" t="s">
        <v>125</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v>573540</v>
      </c>
      <c r="AZ1469" s="192"/>
      <c r="BA1469" s="202">
        <v>7</v>
      </c>
      <c r="BB1469" s="211">
        <v>387592.5</v>
      </c>
      <c r="BC1469" s="202" t="s">
        <v>1714</v>
      </c>
    </row>
    <row r="1470" spans="1:55" x14ac:dyDescent="0.25">
      <c r="A1470" s="377"/>
      <c r="B1470" s="358"/>
      <c r="C1470" s="365"/>
      <c r="D1470" s="365"/>
      <c r="E1470" s="421"/>
      <c r="F1470" s="77" t="s">
        <v>319</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v>400000</v>
      </c>
      <c r="AZ1470" s="192"/>
      <c r="BA1470" s="202">
        <v>3</v>
      </c>
      <c r="BB1470" s="211">
        <v>399871</v>
      </c>
      <c r="BC1470" s="202" t="s">
        <v>1715</v>
      </c>
    </row>
    <row r="1471" spans="1:55" x14ac:dyDescent="0.25">
      <c r="A1471" s="377"/>
      <c r="B1471" s="358"/>
      <c r="C1471" s="365"/>
      <c r="D1471" s="365"/>
      <c r="E1471" s="421"/>
      <c r="F1471" s="77" t="s">
        <v>127</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v>522025</v>
      </c>
      <c r="AZ1471" s="192"/>
      <c r="BA1471" s="202">
        <v>10</v>
      </c>
      <c r="BB1471" s="211">
        <v>835878</v>
      </c>
      <c r="BC1471" s="202" t="s">
        <v>1716</v>
      </c>
    </row>
    <row r="1472" spans="1:55" x14ac:dyDescent="0.25">
      <c r="A1472" s="377"/>
      <c r="B1472" s="358"/>
      <c r="C1472" s="365"/>
      <c r="D1472" s="365"/>
      <c r="E1472" s="421"/>
      <c r="F1472" s="77" t="s">
        <v>309</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v>255577</v>
      </c>
      <c r="AZ1472" s="192"/>
      <c r="BA1472" s="202"/>
      <c r="BB1472" s="211"/>
      <c r="BC1472" s="202"/>
    </row>
    <row r="1473" spans="1:55" x14ac:dyDescent="0.25">
      <c r="A1473" s="377"/>
      <c r="B1473" s="358"/>
      <c r="C1473" s="365"/>
      <c r="D1473" s="365"/>
      <c r="E1473" s="421"/>
      <c r="F1473" s="77" t="s">
        <v>176</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v>300000</v>
      </c>
      <c r="AZ1473" s="192"/>
      <c r="BA1473" s="202">
        <v>2</v>
      </c>
      <c r="BB1473" s="211">
        <v>128846.58</v>
      </c>
      <c r="BC1473" s="202" t="s">
        <v>1717</v>
      </c>
    </row>
    <row r="1474" spans="1:55" x14ac:dyDescent="0.25">
      <c r="A1474" s="377"/>
      <c r="B1474" s="358"/>
      <c r="C1474" s="365"/>
      <c r="D1474" s="365"/>
      <c r="E1474" s="421"/>
      <c r="F1474" s="77" t="s">
        <v>357</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v>50000</v>
      </c>
      <c r="AZ1474" s="192"/>
      <c r="BA1474" s="202"/>
      <c r="BB1474" s="211"/>
      <c r="BC1474" s="202"/>
    </row>
    <row r="1475" spans="1:55" x14ac:dyDescent="0.25">
      <c r="A1475" s="377"/>
      <c r="B1475" s="358"/>
      <c r="C1475" s="365"/>
      <c r="D1475" s="365"/>
      <c r="E1475" s="421"/>
      <c r="F1475" s="77" t="s">
        <v>1069</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v>31861</v>
      </c>
      <c r="AZ1475" s="192"/>
      <c r="BA1475" s="202"/>
      <c r="BB1475" s="211"/>
      <c r="BC1475" s="202"/>
    </row>
    <row r="1476" spans="1:55" x14ac:dyDescent="0.25">
      <c r="A1476" s="69"/>
      <c r="B1476" s="23" t="s">
        <v>1655</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94">
        <f>SUM(AY1468:AY1475)</f>
        <v>2533003</v>
      </c>
      <c r="AZ1476" s="193">
        <f>AY1476/E1468</f>
        <v>0.99999987761563558</v>
      </c>
      <c r="BA1476" s="202"/>
      <c r="BB1476" s="211"/>
      <c r="BC1476" s="202"/>
    </row>
    <row r="1477" spans="1:55" x14ac:dyDescent="0.25">
      <c r="A1477" s="496">
        <v>169</v>
      </c>
      <c r="B1477" s="345" t="s">
        <v>607</v>
      </c>
      <c r="C1477" s="352" t="s">
        <v>1806</v>
      </c>
      <c r="D1477" s="370" t="s">
        <v>1071</v>
      </c>
      <c r="E1477" s="406">
        <v>799371</v>
      </c>
      <c r="F1477" s="7" t="s">
        <v>218</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8">
        <v>9823</v>
      </c>
      <c r="AZ1477" s="192"/>
      <c r="BA1477" s="202">
        <v>1</v>
      </c>
      <c r="BB1477" s="211">
        <v>9823</v>
      </c>
      <c r="BC1477" s="202"/>
    </row>
    <row r="1478" spans="1:55" x14ac:dyDescent="0.25">
      <c r="A1478" s="497"/>
      <c r="B1478" s="346"/>
      <c r="C1478" s="353"/>
      <c r="D1478" s="371"/>
      <c r="E1478" s="407"/>
      <c r="F1478" s="7" t="s">
        <v>399</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8">
        <v>25000</v>
      </c>
      <c r="AZ1478" s="192"/>
      <c r="BA1478" s="202">
        <v>2</v>
      </c>
      <c r="BB1478" s="211">
        <v>25000</v>
      </c>
      <c r="BC1478" s="202"/>
    </row>
    <row r="1479" spans="1:55" x14ac:dyDescent="0.25">
      <c r="A1479" s="497"/>
      <c r="B1479" s="346"/>
      <c r="C1479" s="353"/>
      <c r="D1479" s="371"/>
      <c r="E1479" s="407"/>
      <c r="F1479" s="7" t="s">
        <v>143</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8">
        <v>70000</v>
      </c>
      <c r="AZ1479" s="192"/>
      <c r="BA1479" s="202">
        <v>1</v>
      </c>
      <c r="BB1479" s="211">
        <v>70000</v>
      </c>
      <c r="BC1479" s="202"/>
    </row>
    <row r="1480" spans="1:55" x14ac:dyDescent="0.25">
      <c r="A1480" s="497"/>
      <c r="B1480" s="346"/>
      <c r="C1480" s="353"/>
      <c r="D1480" s="371"/>
      <c r="E1480" s="407"/>
      <c r="F1480" s="7" t="s">
        <v>401</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8">
        <v>25000</v>
      </c>
      <c r="AZ1480" s="192"/>
      <c r="BA1480" s="202">
        <v>1</v>
      </c>
      <c r="BB1480" s="211">
        <v>25000</v>
      </c>
      <c r="BC1480" s="202"/>
    </row>
    <row r="1481" spans="1:55" x14ac:dyDescent="0.25">
      <c r="A1481" s="497"/>
      <c r="B1481" s="346"/>
      <c r="C1481" s="353"/>
      <c r="D1481" s="371"/>
      <c r="E1481" s="407"/>
      <c r="F1481" s="7" t="s">
        <v>322</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8">
        <v>99250</v>
      </c>
      <c r="AZ1481" s="192"/>
      <c r="BA1481" s="202">
        <v>1</v>
      </c>
      <c r="BB1481" s="211">
        <v>99250</v>
      </c>
      <c r="BC1481" s="202"/>
    </row>
    <row r="1482" spans="1:55" x14ac:dyDescent="0.25">
      <c r="A1482" s="497"/>
      <c r="B1482" s="346"/>
      <c r="C1482" s="353"/>
      <c r="D1482" s="371"/>
      <c r="E1482" s="407"/>
      <c r="F1482" s="7" t="s">
        <v>546</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8">
        <v>475604</v>
      </c>
      <c r="AZ1482" s="192"/>
      <c r="BA1482" s="202">
        <v>7</v>
      </c>
      <c r="BB1482" s="211">
        <v>475604</v>
      </c>
      <c r="BC1482" s="202"/>
    </row>
    <row r="1483" spans="1:55" x14ac:dyDescent="0.25">
      <c r="A1483" s="497"/>
      <c r="B1483" s="346"/>
      <c r="C1483" s="353"/>
      <c r="D1483" s="371"/>
      <c r="E1483" s="407"/>
      <c r="F1483" s="7" t="s">
        <v>543</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8">
        <v>50000</v>
      </c>
      <c r="AZ1483" s="192"/>
      <c r="BA1483" s="202">
        <v>1</v>
      </c>
      <c r="BB1483" s="211">
        <v>50000</v>
      </c>
      <c r="BC1483" s="202"/>
    </row>
    <row r="1484" spans="1:55" x14ac:dyDescent="0.25">
      <c r="A1484" s="498"/>
      <c r="B1484" s="347"/>
      <c r="C1484" s="354"/>
      <c r="D1484" s="385"/>
      <c r="E1484" s="408"/>
      <c r="F1484" s="7" t="s">
        <v>548</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8">
        <v>44694</v>
      </c>
      <c r="AZ1484" s="192"/>
      <c r="BA1484" s="202">
        <v>2</v>
      </c>
      <c r="BB1484" s="211">
        <v>44684</v>
      </c>
      <c r="BC1484" s="202"/>
    </row>
    <row r="1485" spans="1:55" x14ac:dyDescent="0.25">
      <c r="A1485" s="69"/>
      <c r="B1485" s="23" t="s">
        <v>1655</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94">
        <f>SUM(AY1477:AY1484)</f>
        <v>799371</v>
      </c>
      <c r="AZ1485" s="193">
        <f>AY1485/E1477</f>
        <v>1</v>
      </c>
      <c r="BA1485" s="202"/>
      <c r="BB1485" s="211"/>
      <c r="BC1485" s="211"/>
    </row>
    <row r="1486" spans="1:55" x14ac:dyDescent="0.25">
      <c r="A1486" s="336">
        <v>170</v>
      </c>
      <c r="B1486" s="345" t="s">
        <v>608</v>
      </c>
      <c r="C1486" s="352" t="s">
        <v>609</v>
      </c>
      <c r="D1486" s="370" t="s">
        <v>1236</v>
      </c>
      <c r="E1486" s="180"/>
      <c r="F1486" s="7" t="s">
        <v>218</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8">
        <v>8261.84</v>
      </c>
      <c r="AZ1486" s="192"/>
      <c r="BA1486" s="202">
        <v>1</v>
      </c>
      <c r="BB1486" s="211">
        <v>8110</v>
      </c>
      <c r="BC1486" s="202"/>
    </row>
    <row r="1487" spans="1:55" x14ac:dyDescent="0.25">
      <c r="A1487" s="337"/>
      <c r="B1487" s="346"/>
      <c r="C1487" s="353"/>
      <c r="D1487" s="371"/>
      <c r="E1487" s="139"/>
      <c r="F1487" s="7" t="s">
        <v>399</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8">
        <v>82578.44</v>
      </c>
      <c r="AZ1487" s="192"/>
      <c r="BA1487" s="202">
        <v>1</v>
      </c>
      <c r="BB1487" s="211">
        <v>13600</v>
      </c>
      <c r="BC1487" s="202"/>
    </row>
    <row r="1488" spans="1:55" x14ac:dyDescent="0.25">
      <c r="A1488" s="337"/>
      <c r="B1488" s="346"/>
      <c r="C1488" s="353"/>
      <c r="D1488" s="371"/>
      <c r="E1488" s="139"/>
      <c r="F1488" s="7" t="s">
        <v>143</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8">
        <v>115609.81</v>
      </c>
      <c r="AZ1488" s="192"/>
      <c r="BA1488" s="202">
        <v>3</v>
      </c>
      <c r="BB1488" s="211">
        <v>196287</v>
      </c>
      <c r="BC1488" s="202" t="s">
        <v>1718</v>
      </c>
    </row>
    <row r="1489" spans="1:55" x14ac:dyDescent="0.25">
      <c r="A1489" s="337"/>
      <c r="B1489" s="346"/>
      <c r="C1489" s="353"/>
      <c r="D1489" s="371"/>
      <c r="E1489" s="142">
        <v>1392145.1309999998</v>
      </c>
      <c r="F1489" s="7" t="s">
        <v>401</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8">
        <v>82578.44</v>
      </c>
      <c r="AZ1489" s="192"/>
      <c r="BA1489" s="202">
        <v>2</v>
      </c>
      <c r="BB1489" s="211">
        <v>77526</v>
      </c>
      <c r="BC1489" s="202"/>
    </row>
    <row r="1490" spans="1:55" x14ac:dyDescent="0.25">
      <c r="A1490" s="337"/>
      <c r="B1490" s="346"/>
      <c r="C1490" s="353"/>
      <c r="D1490" s="371"/>
      <c r="E1490" s="139"/>
      <c r="F1490" s="7" t="s">
        <v>322</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8">
        <v>165153.88</v>
      </c>
      <c r="AZ1490" s="192"/>
      <c r="BA1490" s="202">
        <v>1</v>
      </c>
      <c r="BB1490" s="211">
        <v>165150</v>
      </c>
      <c r="BC1490" s="202"/>
    </row>
    <row r="1491" spans="1:55" x14ac:dyDescent="0.25">
      <c r="A1491" s="337"/>
      <c r="B1491" s="346"/>
      <c r="C1491" s="353"/>
      <c r="D1491" s="371"/>
      <c r="E1491" s="139"/>
      <c r="F1491" s="7" t="s">
        <v>546</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8">
        <v>792738.64</v>
      </c>
      <c r="AZ1491" s="192"/>
      <c r="BA1491" s="202">
        <v>8</v>
      </c>
      <c r="BB1491" s="211">
        <v>792732</v>
      </c>
      <c r="BC1491" s="202"/>
    </row>
    <row r="1492" spans="1:55" x14ac:dyDescent="0.25">
      <c r="A1492" s="337"/>
      <c r="B1492" s="346"/>
      <c r="C1492" s="353"/>
      <c r="D1492" s="371"/>
      <c r="E1492" s="139"/>
      <c r="F1492" s="7" t="s">
        <v>543</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8">
        <v>82576.94</v>
      </c>
      <c r="AZ1492" s="192"/>
      <c r="BA1492" s="202">
        <v>1</v>
      </c>
      <c r="BB1492" s="211">
        <v>76095</v>
      </c>
      <c r="BC1492" s="202"/>
    </row>
    <row r="1493" spans="1:55" x14ac:dyDescent="0.25">
      <c r="A1493" s="341"/>
      <c r="B1493" s="347"/>
      <c r="C1493" s="354"/>
      <c r="D1493" s="385"/>
      <c r="E1493" s="17"/>
      <c r="F1493" s="7" t="s">
        <v>548</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8">
        <v>62647.11</v>
      </c>
      <c r="AZ1493" s="192"/>
      <c r="BA1493" s="202">
        <v>3</v>
      </c>
      <c r="BB1493" s="211">
        <v>62645</v>
      </c>
      <c r="BC1493" s="202"/>
    </row>
    <row r="1494" spans="1:55" x14ac:dyDescent="0.25">
      <c r="A1494" s="69"/>
      <c r="B1494" s="23" t="s">
        <v>1655</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94">
        <f>SUM(AY1486:AY1493)</f>
        <v>1392145.1</v>
      </c>
      <c r="AZ1494" s="193">
        <f>AY1494/E1489</f>
        <v>0.99999997773220695</v>
      </c>
      <c r="BA1494" s="202"/>
      <c r="BB1494" s="211"/>
      <c r="BC1494" s="202"/>
    </row>
    <row r="1495" spans="1:55" x14ac:dyDescent="0.25">
      <c r="A1495" s="336">
        <v>171</v>
      </c>
      <c r="B1495" s="345" t="s">
        <v>611</v>
      </c>
      <c r="C1495" s="352" t="s">
        <v>612</v>
      </c>
      <c r="D1495" s="370" t="s">
        <v>1072</v>
      </c>
      <c r="E1495" s="406">
        <v>2080087.31</v>
      </c>
      <c r="F1495" s="7" t="s">
        <v>469</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8">
        <v>588257</v>
      </c>
      <c r="AZ1495" s="192"/>
      <c r="BA1495" s="202">
        <v>4</v>
      </c>
      <c r="BB1495" s="211">
        <v>529503</v>
      </c>
      <c r="BC1495" s="202" t="s">
        <v>1532</v>
      </c>
    </row>
    <row r="1496" spans="1:55" x14ac:dyDescent="0.25">
      <c r="A1496" s="337"/>
      <c r="B1496" s="346"/>
      <c r="C1496" s="353"/>
      <c r="D1496" s="353"/>
      <c r="E1496" s="407"/>
      <c r="F1496" s="7" t="s">
        <v>610</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8">
        <v>200000</v>
      </c>
      <c r="AZ1496" s="192"/>
      <c r="BA1496" s="202">
        <v>4</v>
      </c>
      <c r="BB1496" s="211">
        <v>200000</v>
      </c>
      <c r="BC1496" s="202" t="s">
        <v>1533</v>
      </c>
    </row>
    <row r="1497" spans="1:55" x14ac:dyDescent="0.25">
      <c r="A1497" s="337"/>
      <c r="B1497" s="346"/>
      <c r="C1497" s="353"/>
      <c r="D1497" s="353"/>
      <c r="E1497" s="407"/>
      <c r="F1497" s="7" t="s">
        <v>465</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8">
        <v>231830</v>
      </c>
      <c r="AZ1497" s="192"/>
      <c r="BA1497" s="202">
        <v>1</v>
      </c>
      <c r="BB1497" s="211">
        <v>76266</v>
      </c>
      <c r="BC1497" s="202" t="s">
        <v>1423</v>
      </c>
    </row>
    <row r="1498" spans="1:55" x14ac:dyDescent="0.25">
      <c r="A1498" s="337"/>
      <c r="B1498" s="346"/>
      <c r="C1498" s="353"/>
      <c r="D1498" s="353"/>
      <c r="E1498" s="407"/>
      <c r="F1498" s="7" t="s">
        <v>468</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8">
        <v>900000</v>
      </c>
      <c r="AZ1498" s="192"/>
      <c r="BA1498" s="202">
        <v>16</v>
      </c>
      <c r="BB1498" s="211"/>
      <c r="BC1498" s="202"/>
    </row>
    <row r="1499" spans="1:55" x14ac:dyDescent="0.25">
      <c r="A1499" s="337"/>
      <c r="B1499" s="346"/>
      <c r="C1499" s="353"/>
      <c r="D1499" s="353"/>
      <c r="E1499" s="407"/>
      <c r="F1499" s="7" t="s">
        <v>613</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8">
        <v>100000</v>
      </c>
      <c r="AZ1499" s="192"/>
      <c r="BA1499" s="202">
        <v>1</v>
      </c>
      <c r="BB1499" s="211"/>
      <c r="BC1499" s="202"/>
    </row>
    <row r="1500" spans="1:55" x14ac:dyDescent="0.25">
      <c r="A1500" s="341"/>
      <c r="B1500" s="347"/>
      <c r="C1500" s="354"/>
      <c r="D1500" s="354"/>
      <c r="E1500" s="408"/>
      <c r="F1500" s="7" t="s">
        <v>1770</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8">
        <v>60000</v>
      </c>
      <c r="AZ1500" s="192"/>
      <c r="BA1500" s="202">
        <v>1</v>
      </c>
      <c r="BB1500" s="211"/>
      <c r="BC1500" s="202"/>
    </row>
    <row r="1501" spans="1:55" x14ac:dyDescent="0.25">
      <c r="A1501" s="69"/>
      <c r="B1501" s="23" t="s">
        <v>1655</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94">
        <f>SUM(AY1495:AY1500)</f>
        <v>2080087</v>
      </c>
      <c r="AZ1501" s="193">
        <f>AY1501/E1495</f>
        <v>0.9999998509677942</v>
      </c>
      <c r="BA1501" s="202"/>
      <c r="BB1501" s="211"/>
      <c r="BC1501" s="202"/>
    </row>
    <row r="1502" spans="1:55" x14ac:dyDescent="0.25">
      <c r="A1502" s="336">
        <v>172</v>
      </c>
      <c r="B1502" s="345" t="s">
        <v>615</v>
      </c>
      <c r="C1502" s="352" t="s">
        <v>616</v>
      </c>
      <c r="D1502" s="370" t="s">
        <v>1073</v>
      </c>
      <c r="E1502" s="406">
        <v>2908276.31</v>
      </c>
      <c r="F1502" s="7" t="s">
        <v>1767</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8">
        <v>98392</v>
      </c>
      <c r="AZ1502" s="192"/>
      <c r="BA1502" s="202"/>
      <c r="BB1502" s="211"/>
      <c r="BC1502" s="202"/>
    </row>
    <row r="1503" spans="1:55" x14ac:dyDescent="0.25">
      <c r="A1503" s="337"/>
      <c r="B1503" s="346"/>
      <c r="C1503" s="353"/>
      <c r="D1503" s="353"/>
      <c r="E1503" s="407"/>
      <c r="F1503" s="7" t="s">
        <v>1761</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8">
        <v>598588</v>
      </c>
      <c r="AZ1503" s="192"/>
      <c r="BA1503" s="202">
        <v>2</v>
      </c>
      <c r="BB1503" s="211">
        <v>400000</v>
      </c>
      <c r="BC1503" s="202"/>
    </row>
    <row r="1504" spans="1:55" x14ac:dyDescent="0.25">
      <c r="A1504" s="337"/>
      <c r="B1504" s="346"/>
      <c r="C1504" s="353"/>
      <c r="D1504" s="353"/>
      <c r="E1504" s="407"/>
      <c r="F1504" s="7" t="s">
        <v>614</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8">
        <v>225000</v>
      </c>
      <c r="AZ1504" s="192"/>
      <c r="BA1504" s="202">
        <v>8</v>
      </c>
      <c r="BB1504" s="211">
        <v>200000</v>
      </c>
      <c r="BC1504" s="202"/>
    </row>
    <row r="1505" spans="1:55" x14ac:dyDescent="0.25">
      <c r="A1505" s="337"/>
      <c r="B1505" s="346"/>
      <c r="C1505" s="353"/>
      <c r="D1505" s="353"/>
      <c r="E1505" s="407"/>
      <c r="F1505" s="7" t="s">
        <v>617</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8">
        <v>340000</v>
      </c>
      <c r="AZ1505" s="192"/>
      <c r="BA1505" s="202">
        <v>6</v>
      </c>
      <c r="BB1505" s="211">
        <v>340000</v>
      </c>
      <c r="BC1505" s="202"/>
    </row>
    <row r="1506" spans="1:55" x14ac:dyDescent="0.25">
      <c r="A1506" s="337"/>
      <c r="B1506" s="346"/>
      <c r="C1506" s="353"/>
      <c r="D1506" s="353"/>
      <c r="E1506" s="407"/>
      <c r="F1506" s="7" t="s">
        <v>618</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8">
        <v>200000</v>
      </c>
      <c r="AZ1506" s="192"/>
      <c r="BA1506" s="202">
        <v>2</v>
      </c>
      <c r="BB1506" s="211">
        <v>199971</v>
      </c>
      <c r="BC1506" s="202"/>
    </row>
    <row r="1507" spans="1:55" x14ac:dyDescent="0.25">
      <c r="A1507" s="337"/>
      <c r="B1507" s="346"/>
      <c r="C1507" s="353"/>
      <c r="D1507" s="353"/>
      <c r="E1507" s="407"/>
      <c r="F1507" s="7" t="s">
        <v>1770</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8">
        <v>1380000</v>
      </c>
      <c r="AZ1507" s="192"/>
      <c r="BA1507" s="202">
        <v>3</v>
      </c>
      <c r="BB1507" s="211">
        <v>179219.55</v>
      </c>
      <c r="BC1507" s="202"/>
    </row>
    <row r="1508" spans="1:55" x14ac:dyDescent="0.25">
      <c r="A1508" s="341"/>
      <c r="B1508" s="347"/>
      <c r="C1508" s="354"/>
      <c r="D1508" s="354"/>
      <c r="E1508" s="408"/>
      <c r="F1508" s="7" t="s">
        <v>1769</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8">
        <v>66296</v>
      </c>
      <c r="AZ1508" s="192"/>
      <c r="BA1508" s="202"/>
      <c r="BB1508" s="211"/>
      <c r="BC1508" s="202"/>
    </row>
    <row r="1509" spans="1:55" x14ac:dyDescent="0.25">
      <c r="A1509" s="69"/>
      <c r="B1509" s="23" t="s">
        <v>1655</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94">
        <f>SUM(AY1502:AY1508)</f>
        <v>2908276</v>
      </c>
      <c r="AZ1509" s="193">
        <f>AY1509/E1502</f>
        <v>0.99999989340765216</v>
      </c>
      <c r="BA1509" s="202"/>
      <c r="BB1509" s="211"/>
      <c r="BC1509" s="202"/>
    </row>
    <row r="1510" spans="1:55" x14ac:dyDescent="0.25">
      <c r="A1510" s="336">
        <v>173</v>
      </c>
      <c r="B1510" s="345" t="s">
        <v>619</v>
      </c>
      <c r="C1510" s="352" t="s">
        <v>620</v>
      </c>
      <c r="D1510" s="370" t="s">
        <v>1074</v>
      </c>
      <c r="E1510" s="406">
        <v>2628949.31</v>
      </c>
      <c r="F1510" s="7" t="s">
        <v>469</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8">
        <v>402229</v>
      </c>
      <c r="AZ1510" s="192"/>
      <c r="BA1510" s="202">
        <v>5</v>
      </c>
      <c r="BB1510" s="211">
        <v>388119</v>
      </c>
      <c r="BC1510" s="202"/>
    </row>
    <row r="1511" spans="1:55" x14ac:dyDescent="0.25">
      <c r="A1511" s="337"/>
      <c r="B1511" s="346"/>
      <c r="C1511" s="353"/>
      <c r="D1511" s="371"/>
      <c r="E1511" s="407"/>
      <c r="F1511" s="7" t="s">
        <v>251</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8">
        <v>250000</v>
      </c>
      <c r="AZ1511" s="192"/>
      <c r="BA1511" s="202">
        <v>5</v>
      </c>
      <c r="BB1511" s="211">
        <v>250000</v>
      </c>
      <c r="BC1511" s="202"/>
    </row>
    <row r="1512" spans="1:55" x14ac:dyDescent="0.25">
      <c r="A1512" s="337"/>
      <c r="B1512" s="346"/>
      <c r="C1512" s="353"/>
      <c r="D1512" s="371"/>
      <c r="E1512" s="407"/>
      <c r="F1512" s="7" t="s">
        <v>253</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8">
        <v>688535</v>
      </c>
      <c r="AZ1512" s="192"/>
      <c r="BA1512" s="202">
        <v>4</v>
      </c>
      <c r="BB1512" s="211">
        <v>639673</v>
      </c>
      <c r="BC1512" s="202"/>
    </row>
    <row r="1513" spans="1:55" x14ac:dyDescent="0.25">
      <c r="A1513" s="337"/>
      <c r="B1513" s="346"/>
      <c r="C1513" s="353"/>
      <c r="D1513" s="371"/>
      <c r="E1513" s="407"/>
      <c r="F1513" s="7" t="s">
        <v>254</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8">
        <v>1148185</v>
      </c>
      <c r="AZ1513" s="192"/>
      <c r="BA1513" s="202">
        <v>20</v>
      </c>
      <c r="BB1513" s="211">
        <v>1206602</v>
      </c>
      <c r="BC1513" s="202" t="s">
        <v>1452</v>
      </c>
    </row>
    <row r="1514" spans="1:55" x14ac:dyDescent="0.25">
      <c r="A1514" s="337"/>
      <c r="B1514" s="346"/>
      <c r="C1514" s="353"/>
      <c r="D1514" s="371"/>
      <c r="E1514" s="407"/>
      <c r="F1514" s="7" t="s">
        <v>255</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8">
        <v>100000</v>
      </c>
      <c r="AZ1514" s="192"/>
      <c r="BA1514" s="202">
        <v>1</v>
      </c>
      <c r="BB1514" s="211">
        <v>99393</v>
      </c>
      <c r="BC1514" s="202" t="s">
        <v>1453</v>
      </c>
    </row>
    <row r="1515" spans="1:55" x14ac:dyDescent="0.25">
      <c r="A1515" s="341"/>
      <c r="B1515" s="347"/>
      <c r="C1515" s="354"/>
      <c r="D1515" s="385"/>
      <c r="E1515" s="408"/>
      <c r="F1515" s="7" t="s">
        <v>256</v>
      </c>
      <c r="G1515" s="96"/>
      <c r="H1515" s="96"/>
      <c r="I1515" s="96"/>
      <c r="J1515" s="96"/>
      <c r="K1515" s="96"/>
      <c r="L1515" s="96"/>
      <c r="M1515" s="96"/>
      <c r="N1515" s="96"/>
      <c r="O1515" s="96"/>
      <c r="P1515" s="96"/>
      <c r="Q1515" s="96"/>
      <c r="R1515" s="96"/>
      <c r="S1515" s="96"/>
      <c r="T1515" s="96"/>
      <c r="U1515" s="96"/>
      <c r="V1515" s="96"/>
      <c r="W1515" s="96"/>
      <c r="X1515" s="96"/>
      <c r="Y1515" s="96">
        <v>40000</v>
      </c>
      <c r="AY1515" s="98">
        <v>40000</v>
      </c>
      <c r="AZ1515" s="192"/>
      <c r="BA1515" s="202"/>
      <c r="BB1515" s="211"/>
      <c r="BC1515" s="202"/>
    </row>
    <row r="1516" spans="1:55" x14ac:dyDescent="0.25">
      <c r="A1516" s="69"/>
      <c r="B1516" s="23" t="s">
        <v>1655</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94">
        <f>SUM(AY1510:AY1515)</f>
        <v>2628949</v>
      </c>
      <c r="AZ1516" s="193">
        <f>AY1516/E1510</f>
        <v>0.99999988208216917</v>
      </c>
      <c r="BA1516" s="202"/>
      <c r="BB1516" s="211"/>
      <c r="BC1516" s="202"/>
    </row>
    <row r="1517" spans="1:55" x14ac:dyDescent="0.25">
      <c r="A1517" s="336">
        <v>174</v>
      </c>
      <c r="B1517" s="345" t="s">
        <v>621</v>
      </c>
      <c r="C1517" s="352" t="s">
        <v>616</v>
      </c>
      <c r="D1517" s="370" t="s">
        <v>1075</v>
      </c>
      <c r="E1517" s="442">
        <v>2397528.25</v>
      </c>
      <c r="F1517" s="7" t="s">
        <v>153</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8">
        <v>900000</v>
      </c>
      <c r="AZ1517" s="192"/>
      <c r="BA1517" s="202">
        <v>17</v>
      </c>
      <c r="BB1517" s="211">
        <v>896183</v>
      </c>
      <c r="BC1517" s="202"/>
    </row>
    <row r="1518" spans="1:55" x14ac:dyDescent="0.25">
      <c r="A1518" s="337"/>
      <c r="B1518" s="346"/>
      <c r="C1518" s="353"/>
      <c r="D1518" s="371"/>
      <c r="E1518" s="443"/>
      <c r="F1518" s="7" t="s">
        <v>154</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8">
        <v>100000</v>
      </c>
      <c r="AZ1518" s="192"/>
      <c r="BA1518" s="202">
        <v>1</v>
      </c>
      <c r="BB1518" s="211">
        <v>100000</v>
      </c>
      <c r="BC1518" s="202"/>
    </row>
    <row r="1519" spans="1:55" x14ac:dyDescent="0.25">
      <c r="A1519" s="337"/>
      <c r="B1519" s="346"/>
      <c r="C1519" s="353"/>
      <c r="D1519" s="371"/>
      <c r="E1519" s="443"/>
      <c r="F1519" s="7" t="s">
        <v>124</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8">
        <v>281969</v>
      </c>
      <c r="AZ1519" s="192"/>
      <c r="BA1519" s="202">
        <v>7</v>
      </c>
      <c r="BB1519" s="211">
        <v>351771</v>
      </c>
      <c r="BC1519" s="202" t="s">
        <v>1386</v>
      </c>
    </row>
    <row r="1520" spans="1:55" x14ac:dyDescent="0.25">
      <c r="A1520" s="337"/>
      <c r="B1520" s="346"/>
      <c r="C1520" s="353"/>
      <c r="D1520" s="371"/>
      <c r="E1520" s="443"/>
      <c r="F1520" s="7" t="s">
        <v>434</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8">
        <v>30000</v>
      </c>
      <c r="AZ1520" s="192"/>
      <c r="BA1520" s="202">
        <v>1</v>
      </c>
      <c r="BB1520" s="211">
        <v>10000</v>
      </c>
      <c r="BC1520" s="202"/>
    </row>
    <row r="1521" spans="1:55" x14ac:dyDescent="0.25">
      <c r="A1521" s="337"/>
      <c r="B1521" s="346"/>
      <c r="C1521" s="353"/>
      <c r="D1521" s="371"/>
      <c r="E1521" s="443"/>
      <c r="F1521" s="7" t="s">
        <v>535</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8">
        <v>270000</v>
      </c>
      <c r="AZ1521" s="192"/>
      <c r="BA1521" s="202">
        <v>12</v>
      </c>
      <c r="BB1521" s="211">
        <v>480000</v>
      </c>
      <c r="BC1521" s="202" t="s">
        <v>1387</v>
      </c>
    </row>
    <row r="1522" spans="1:55" x14ac:dyDescent="0.25">
      <c r="A1522" s="337"/>
      <c r="B1522" s="346"/>
      <c r="C1522" s="353"/>
      <c r="D1522" s="371"/>
      <c r="E1522" s="443"/>
      <c r="F1522" s="7" t="s">
        <v>181</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8">
        <v>707072</v>
      </c>
      <c r="AZ1522" s="192"/>
      <c r="BA1522" s="202">
        <v>8</v>
      </c>
      <c r="BB1522" s="211">
        <v>980690</v>
      </c>
      <c r="BC1522" s="202" t="s">
        <v>1454</v>
      </c>
    </row>
    <row r="1523" spans="1:55" x14ac:dyDescent="0.25">
      <c r="A1523" s="337"/>
      <c r="B1523" s="346"/>
      <c r="C1523" s="353"/>
      <c r="D1523" s="371"/>
      <c r="E1523" s="443"/>
      <c r="F1523" s="7" t="s">
        <v>173</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v>30887.37</v>
      </c>
      <c r="AZ1523" s="192"/>
      <c r="BA1523" s="202"/>
      <c r="BB1523" s="211"/>
      <c r="BC1523" s="202"/>
    </row>
    <row r="1524" spans="1:55" x14ac:dyDescent="0.25">
      <c r="A1524" s="341"/>
      <c r="B1524" s="347"/>
      <c r="C1524" s="354"/>
      <c r="D1524" s="385"/>
      <c r="E1524" s="444"/>
      <c r="F1524" s="7" t="s">
        <v>309</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8">
        <v>30887</v>
      </c>
      <c r="AZ1524" s="192"/>
      <c r="BA1524" s="202"/>
      <c r="BB1524" s="211"/>
      <c r="BC1524" s="202"/>
    </row>
    <row r="1525" spans="1:55" x14ac:dyDescent="0.25">
      <c r="A1525" s="209"/>
      <c r="B1525" s="210"/>
      <c r="C1525" s="139"/>
      <c r="D1525" s="233"/>
      <c r="E1525" s="240"/>
      <c r="F1525" s="77" t="s">
        <v>1347</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8">
        <v>77600</v>
      </c>
      <c r="AZ1525" s="192"/>
      <c r="BA1525" s="202"/>
      <c r="BB1525" s="211"/>
      <c r="BC1525" s="202"/>
    </row>
    <row r="1526" spans="1:55" x14ac:dyDescent="0.25">
      <c r="A1526" s="69"/>
      <c r="B1526" s="23" t="s">
        <v>1655</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94">
        <f>SUM(AY1517:AY1524)</f>
        <v>2350815.37</v>
      </c>
      <c r="AZ1526" s="193">
        <f>AY1526/E1517</f>
        <v>0.98051623375032182</v>
      </c>
      <c r="BA1526" s="202"/>
      <c r="BB1526" s="211"/>
      <c r="BC1526" s="202"/>
    </row>
    <row r="1527" spans="1:55" ht="15" customHeight="1" x14ac:dyDescent="0.25">
      <c r="A1527" s="336">
        <v>175</v>
      </c>
      <c r="B1527" s="345" t="s">
        <v>622</v>
      </c>
      <c r="C1527" s="352" t="s">
        <v>612</v>
      </c>
      <c r="D1527" s="370" t="s">
        <v>1235</v>
      </c>
      <c r="E1527" s="406">
        <v>1038821.31</v>
      </c>
      <c r="F1527" s="7" t="s">
        <v>146</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8">
        <v>314655</v>
      </c>
      <c r="AZ1527" s="192"/>
      <c r="BA1527" s="202"/>
      <c r="BB1527" s="211"/>
      <c r="BC1527" s="202"/>
    </row>
    <row r="1528" spans="1:55" x14ac:dyDescent="0.25">
      <c r="A1528" s="337"/>
      <c r="B1528" s="346"/>
      <c r="C1528" s="353"/>
      <c r="D1528" s="353"/>
      <c r="E1528" s="407"/>
      <c r="F1528" s="7" t="s">
        <v>222</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8">
        <v>120000</v>
      </c>
      <c r="AZ1528" s="192"/>
      <c r="BA1528" s="202">
        <v>1</v>
      </c>
      <c r="BB1528" s="211">
        <v>20000</v>
      </c>
      <c r="BC1528" s="202"/>
    </row>
    <row r="1529" spans="1:55" x14ac:dyDescent="0.25">
      <c r="A1529" s="337"/>
      <c r="B1529" s="346"/>
      <c r="C1529" s="353"/>
      <c r="D1529" s="353"/>
      <c r="E1529" s="407"/>
      <c r="F1529" s="7" t="s">
        <v>245</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8">
        <v>486208.31</v>
      </c>
      <c r="AZ1529" s="192"/>
      <c r="BA1529" s="202">
        <v>6</v>
      </c>
      <c r="BB1529" s="211">
        <v>365620</v>
      </c>
      <c r="BC1529" s="202"/>
    </row>
    <row r="1530" spans="1:55" x14ac:dyDescent="0.25">
      <c r="A1530" s="337"/>
      <c r="B1530" s="346"/>
      <c r="C1530" s="353"/>
      <c r="D1530" s="353"/>
      <c r="E1530" s="407"/>
      <c r="F1530" s="7" t="s">
        <v>132</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8"/>
      <c r="AZ1530" s="192"/>
      <c r="BA1530" s="202"/>
      <c r="BB1530" s="211"/>
      <c r="BC1530" s="202" t="s">
        <v>1346</v>
      </c>
    </row>
    <row r="1531" spans="1:55" x14ac:dyDescent="0.25">
      <c r="A1531" s="341"/>
      <c r="B1531" s="347"/>
      <c r="C1531" s="354"/>
      <c r="D1531" s="354"/>
      <c r="E1531" s="408"/>
      <c r="F1531" s="7" t="s">
        <v>309</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8"/>
      <c r="AZ1531" s="192"/>
      <c r="BA1531" s="202"/>
      <c r="BB1531" s="211"/>
      <c r="BC1531" s="202" t="s">
        <v>1346</v>
      </c>
    </row>
    <row r="1532" spans="1:55" x14ac:dyDescent="0.25">
      <c r="A1532" s="69"/>
      <c r="B1532" s="23" t="s">
        <v>1655</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94">
        <f>SUM(AY1527:AY1531)</f>
        <v>920863.31</v>
      </c>
      <c r="AZ1532" s="193">
        <f>AY1532/E1527</f>
        <v>0.88645015378053804</v>
      </c>
      <c r="BA1532" s="202"/>
      <c r="BB1532" s="211"/>
      <c r="BC1532" s="202"/>
    </row>
    <row r="1533" spans="1:55" x14ac:dyDescent="0.25">
      <c r="A1533" s="336">
        <v>176</v>
      </c>
      <c r="B1533" s="345" t="s">
        <v>623</v>
      </c>
      <c r="C1533" s="352" t="s">
        <v>620</v>
      </c>
      <c r="D1533" s="370" t="s">
        <v>1076</v>
      </c>
      <c r="E1533" s="406">
        <v>2085642.71</v>
      </c>
      <c r="F1533" s="7" t="s">
        <v>126</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8">
        <v>710430</v>
      </c>
      <c r="AZ1533" s="192"/>
      <c r="BA1533" s="202">
        <v>17</v>
      </c>
      <c r="BB1533" s="211">
        <v>710120.26</v>
      </c>
      <c r="BC1533" s="202" t="s">
        <v>1557</v>
      </c>
    </row>
    <row r="1534" spans="1:55" x14ac:dyDescent="0.25">
      <c r="A1534" s="337"/>
      <c r="B1534" s="346"/>
      <c r="C1534" s="353"/>
      <c r="D1534" s="343"/>
      <c r="E1534" s="407"/>
      <c r="F1534" s="7" t="s">
        <v>176</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137">
        <v>311533.73</v>
      </c>
      <c r="AZ1534" s="192"/>
      <c r="BA1534" s="202">
        <v>1</v>
      </c>
      <c r="BB1534" s="211">
        <v>73415</v>
      </c>
      <c r="BC1534" s="202" t="s">
        <v>1633</v>
      </c>
    </row>
    <row r="1535" spans="1:55" x14ac:dyDescent="0.25">
      <c r="A1535" s="337"/>
      <c r="B1535" s="346"/>
      <c r="C1535" s="353"/>
      <c r="D1535" s="343"/>
      <c r="E1535" s="407"/>
      <c r="F1535" s="7" t="s">
        <v>148</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8">
        <v>405960</v>
      </c>
      <c r="AZ1535" s="192"/>
      <c r="BA1535" s="202"/>
      <c r="BB1535" s="211"/>
      <c r="BC1535" s="202"/>
    </row>
    <row r="1536" spans="1:55" x14ac:dyDescent="0.25">
      <c r="A1536" s="337"/>
      <c r="B1536" s="346"/>
      <c r="C1536" s="353"/>
      <c r="D1536" s="343"/>
      <c r="E1536" s="407"/>
      <c r="F1536" s="7" t="s">
        <v>147</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v>270640</v>
      </c>
      <c r="AZ1536" s="192"/>
      <c r="BA1536" s="202"/>
      <c r="BB1536" s="211"/>
      <c r="BC1536" s="202"/>
    </row>
    <row r="1537" spans="1:55" x14ac:dyDescent="0.25">
      <c r="A1537" s="337"/>
      <c r="B1537" s="346"/>
      <c r="C1537" s="353"/>
      <c r="D1537" s="343"/>
      <c r="E1537" s="407"/>
      <c r="F1537" s="7" t="s">
        <v>124</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8">
        <v>193539</v>
      </c>
      <c r="AZ1537" s="192"/>
      <c r="BA1537" s="202"/>
      <c r="BB1537" s="211"/>
      <c r="BC1537" s="202"/>
    </row>
    <row r="1538" spans="1:55" x14ac:dyDescent="0.25">
      <c r="A1538" s="341"/>
      <c r="B1538" s="347"/>
      <c r="C1538" s="354"/>
      <c r="D1538" s="344"/>
      <c r="E1538" s="408"/>
      <c r="F1538" s="7" t="s">
        <v>449</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v>193540</v>
      </c>
      <c r="AZ1538" s="192"/>
      <c r="BA1538" s="202">
        <v>18</v>
      </c>
      <c r="BB1538" s="211">
        <v>783535.26</v>
      </c>
      <c r="BC1538" s="202"/>
    </row>
    <row r="1539" spans="1:55" x14ac:dyDescent="0.25">
      <c r="A1539" s="69"/>
      <c r="B1539" s="23" t="s">
        <v>1655</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94">
        <f>SUM(AY1533:AY1538)</f>
        <v>2085642.73</v>
      </c>
      <c r="AZ1539" s="193">
        <f>AY1539/E1533</f>
        <v>1.0000000095893702</v>
      </c>
      <c r="BA1539" s="202"/>
      <c r="BB1539" s="211"/>
      <c r="BC1539" s="202"/>
    </row>
    <row r="1540" spans="1:55" x14ac:dyDescent="0.25">
      <c r="A1540" s="336">
        <v>177</v>
      </c>
      <c r="B1540" s="345" t="s">
        <v>624</v>
      </c>
      <c r="C1540" s="352" t="s">
        <v>625</v>
      </c>
      <c r="D1540" s="370" t="s">
        <v>935</v>
      </c>
      <c r="E1540" s="406">
        <v>2333288.2400000002</v>
      </c>
      <c r="F1540" s="7" t="s">
        <v>153</v>
      </c>
      <c r="G1540" s="96"/>
      <c r="H1540" s="96">
        <v>1114203</v>
      </c>
      <c r="I1540" s="96"/>
      <c r="J1540" s="96"/>
      <c r="K1540" s="96"/>
      <c r="L1540" s="96"/>
      <c r="M1540" s="96" t="s">
        <v>1220</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8">
        <v>1114202.5900000001</v>
      </c>
      <c r="AZ1540" s="192"/>
      <c r="BA1540" s="202">
        <v>14</v>
      </c>
      <c r="BB1540" s="211">
        <v>847837.8</v>
      </c>
      <c r="BC1540" s="202" t="s">
        <v>17</v>
      </c>
    </row>
    <row r="1541" spans="1:55" x14ac:dyDescent="0.25">
      <c r="A1541" s="337"/>
      <c r="B1541" s="346"/>
      <c r="C1541" s="353"/>
      <c r="D1541" s="371"/>
      <c r="E1541" s="407"/>
      <c r="F1541" s="7" t="s">
        <v>173</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8">
        <v>40000</v>
      </c>
      <c r="AZ1541" s="192"/>
      <c r="BA1541" s="202">
        <v>1</v>
      </c>
      <c r="BB1541" s="211">
        <v>40000</v>
      </c>
      <c r="BC1541" s="202" t="s">
        <v>18</v>
      </c>
    </row>
    <row r="1542" spans="1:55" x14ac:dyDescent="0.25">
      <c r="A1542" s="337"/>
      <c r="B1542" s="346"/>
      <c r="C1542" s="353"/>
      <c r="D1542" s="371"/>
      <c r="E1542" s="407"/>
      <c r="F1542" s="7" t="s">
        <v>124</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8">
        <v>234767.75</v>
      </c>
      <c r="AZ1542" s="192"/>
      <c r="BA1542" s="202">
        <v>4</v>
      </c>
      <c r="BB1542" s="211">
        <v>228049.79</v>
      </c>
      <c r="BC1542" s="202" t="s">
        <v>19</v>
      </c>
    </row>
    <row r="1543" spans="1:55" x14ac:dyDescent="0.25">
      <c r="A1543" s="337"/>
      <c r="B1543" s="346"/>
      <c r="C1543" s="353"/>
      <c r="D1543" s="371"/>
      <c r="E1543" s="407"/>
      <c r="F1543" s="7" t="s">
        <v>541</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8">
        <v>64327.9</v>
      </c>
      <c r="AZ1543" s="192"/>
      <c r="BA1543" s="202"/>
      <c r="BB1543" s="211"/>
      <c r="BC1543" s="202" t="s">
        <v>20</v>
      </c>
    </row>
    <row r="1544" spans="1:55" x14ac:dyDescent="0.25">
      <c r="A1544" s="337"/>
      <c r="B1544" s="346"/>
      <c r="C1544" s="353"/>
      <c r="D1544" s="371"/>
      <c r="E1544" s="407"/>
      <c r="F1544" s="7" t="s">
        <v>148</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8">
        <v>449990</v>
      </c>
      <c r="AZ1544" s="192"/>
      <c r="BA1544" s="202">
        <v>2</v>
      </c>
      <c r="BB1544" s="211">
        <v>357772</v>
      </c>
      <c r="BC1544" s="202" t="s">
        <v>21</v>
      </c>
    </row>
    <row r="1545" spans="1:55" x14ac:dyDescent="0.25">
      <c r="A1545" s="337"/>
      <c r="B1545" s="346"/>
      <c r="C1545" s="353"/>
      <c r="D1545" s="371"/>
      <c r="E1545" s="407"/>
      <c r="F1545" s="7" t="s">
        <v>151</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8">
        <v>100000</v>
      </c>
      <c r="AZ1545" s="192"/>
      <c r="BA1545" s="202">
        <v>6</v>
      </c>
      <c r="BB1545" s="211">
        <v>150000</v>
      </c>
      <c r="BC1545" s="202" t="s">
        <v>22</v>
      </c>
    </row>
    <row r="1546" spans="1:55" x14ac:dyDescent="0.25">
      <c r="A1546" s="337"/>
      <c r="B1546" s="346"/>
      <c r="C1546" s="353"/>
      <c r="D1546" s="371"/>
      <c r="E1546" s="407"/>
      <c r="F1546" s="7" t="s">
        <v>176</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8">
        <v>60000</v>
      </c>
      <c r="AZ1546" s="192"/>
      <c r="BA1546" s="202">
        <v>1</v>
      </c>
      <c r="BB1546" s="211">
        <v>60000</v>
      </c>
      <c r="BC1546" s="202" t="s">
        <v>23</v>
      </c>
    </row>
    <row r="1547" spans="1:55" x14ac:dyDescent="0.25">
      <c r="A1547" s="341"/>
      <c r="B1547" s="347"/>
      <c r="C1547" s="354"/>
      <c r="D1547" s="385"/>
      <c r="E1547" s="408"/>
      <c r="F1547" s="7" t="s">
        <v>154</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8">
        <v>270000</v>
      </c>
      <c r="AZ1547" s="192"/>
      <c r="BA1547" s="202">
        <v>1</v>
      </c>
      <c r="BB1547" s="211">
        <v>83871</v>
      </c>
      <c r="BC1547" s="202" t="s">
        <v>24</v>
      </c>
    </row>
    <row r="1548" spans="1:55" x14ac:dyDescent="0.25">
      <c r="A1548" s="69"/>
      <c r="B1548" s="23" t="s">
        <v>1655</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94">
        <f>SUM(AY1540:AY1547)</f>
        <v>2333288.2400000002</v>
      </c>
      <c r="AZ1548" s="193">
        <f>AY1548/E1540</f>
        <v>1</v>
      </c>
      <c r="BA1548" s="202"/>
      <c r="BB1548" s="211"/>
      <c r="BC1548" s="202"/>
    </row>
    <row r="1549" spans="1:55" x14ac:dyDescent="0.25">
      <c r="A1549" s="336">
        <v>178</v>
      </c>
      <c r="B1549" s="345" t="s">
        <v>629</v>
      </c>
      <c r="C1549" s="352" t="s">
        <v>625</v>
      </c>
      <c r="D1549" s="370" t="s">
        <v>936</v>
      </c>
      <c r="E1549" s="406">
        <v>1213317.72</v>
      </c>
      <c r="F1549" s="7" t="s">
        <v>626</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v>700000</v>
      </c>
      <c r="AZ1549" s="192"/>
      <c r="BA1549" s="202">
        <v>5</v>
      </c>
      <c r="BB1549" s="211">
        <v>493207</v>
      </c>
      <c r="BC1549" s="202"/>
    </row>
    <row r="1550" spans="1:55" x14ac:dyDescent="0.25">
      <c r="A1550" s="337"/>
      <c r="B1550" s="346"/>
      <c r="C1550" s="353"/>
      <c r="D1550" s="371"/>
      <c r="E1550" s="407"/>
      <c r="F1550" s="7" t="s">
        <v>627</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v>30000</v>
      </c>
      <c r="AZ1550" s="192"/>
      <c r="BA1550" s="202"/>
      <c r="BB1550" s="211"/>
      <c r="BC1550" s="202"/>
    </row>
    <row r="1551" spans="1:55" x14ac:dyDescent="0.25">
      <c r="A1551" s="337"/>
      <c r="B1551" s="346"/>
      <c r="C1551" s="353"/>
      <c r="D1551" s="371"/>
      <c r="E1551" s="407"/>
      <c r="F1551" s="7" t="s">
        <v>628</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v>28317.72</v>
      </c>
      <c r="AZ1551" s="192"/>
      <c r="BA1551" s="202"/>
      <c r="BB1551" s="211"/>
      <c r="BC1551" s="202"/>
    </row>
    <row r="1552" spans="1:55" x14ac:dyDescent="0.25">
      <c r="A1552" s="337"/>
      <c r="B1552" s="346"/>
      <c r="C1552" s="353"/>
      <c r="D1552" s="371"/>
      <c r="E1552" s="407"/>
      <c r="F1552" s="7" t="s">
        <v>630</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v>5000</v>
      </c>
      <c r="AZ1552" s="192"/>
      <c r="BA1552" s="202"/>
      <c r="BB1552" s="211"/>
      <c r="BC1552" s="202"/>
    </row>
    <row r="1553" spans="1:55" x14ac:dyDescent="0.25">
      <c r="A1553" s="337"/>
      <c r="B1553" s="346"/>
      <c r="C1553" s="353"/>
      <c r="D1553" s="371"/>
      <c r="E1553" s="407"/>
      <c r="F1553" s="7" t="s">
        <v>631</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v>120000</v>
      </c>
      <c r="AZ1553" s="192"/>
      <c r="BA1553" s="202"/>
      <c r="BB1553" s="211"/>
      <c r="BC1553" s="202"/>
    </row>
    <row r="1554" spans="1:55" x14ac:dyDescent="0.25">
      <c r="A1554" s="337"/>
      <c r="B1554" s="346"/>
      <c r="C1554" s="353"/>
      <c r="D1554" s="371"/>
      <c r="E1554" s="407"/>
      <c r="F1554" s="7" t="s">
        <v>632</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v>80000</v>
      </c>
      <c r="AZ1554" s="192"/>
      <c r="BA1554" s="202">
        <v>1</v>
      </c>
      <c r="BB1554" s="211">
        <v>40000</v>
      </c>
      <c r="BC1554" s="202" t="s">
        <v>1322</v>
      </c>
    </row>
    <row r="1555" spans="1:55" x14ac:dyDescent="0.25">
      <c r="A1555" s="341"/>
      <c r="B1555" s="347"/>
      <c r="C1555" s="354"/>
      <c r="D1555" s="385"/>
      <c r="E1555" s="408"/>
      <c r="F1555" s="7" t="s">
        <v>633</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v>250000</v>
      </c>
      <c r="AZ1555" s="192"/>
      <c r="BA1555" s="202">
        <v>4</v>
      </c>
      <c r="BB1555" s="211">
        <v>200000</v>
      </c>
      <c r="BC1555" s="202" t="s">
        <v>1322</v>
      </c>
    </row>
    <row r="1556" spans="1:55" x14ac:dyDescent="0.25">
      <c r="A1556" s="69"/>
      <c r="B1556" s="23" t="s">
        <v>1655</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94">
        <f>SUM(AY1549:AY1555)</f>
        <v>1213317.72</v>
      </c>
      <c r="AZ1556" s="193">
        <f>AY1556/E1549</f>
        <v>1</v>
      </c>
      <c r="BA1556" s="202"/>
      <c r="BB1556" s="211"/>
      <c r="BC1556" s="202"/>
    </row>
    <row r="1557" spans="1:55" x14ac:dyDescent="0.25">
      <c r="A1557" s="336">
        <v>179</v>
      </c>
      <c r="B1557" s="345" t="s">
        <v>635</v>
      </c>
      <c r="C1557" s="352" t="s">
        <v>625</v>
      </c>
      <c r="D1557" s="370" t="s">
        <v>1234</v>
      </c>
      <c r="E1557" s="406">
        <v>2054391.7300000002</v>
      </c>
      <c r="F1557" s="7" t="s">
        <v>634</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8">
        <v>63491.53</v>
      </c>
      <c r="AZ1557" s="192"/>
      <c r="BA1557" s="202"/>
      <c r="BB1557" s="211"/>
      <c r="BC1557" s="202"/>
    </row>
    <row r="1558" spans="1:55" x14ac:dyDescent="0.25">
      <c r="A1558" s="337"/>
      <c r="B1558" s="346"/>
      <c r="C1558" s="353"/>
      <c r="D1558" s="353"/>
      <c r="E1558" s="407"/>
      <c r="F1558" s="7" t="s">
        <v>182</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8">
        <v>250000</v>
      </c>
      <c r="AZ1558" s="192"/>
      <c r="BA1558" s="202"/>
      <c r="BB1558" s="211"/>
      <c r="BC1558" s="202"/>
    </row>
    <row r="1559" spans="1:55" x14ac:dyDescent="0.25">
      <c r="A1559" s="337"/>
      <c r="B1559" s="346"/>
      <c r="C1559" s="353"/>
      <c r="D1559" s="353"/>
      <c r="E1559" s="407"/>
      <c r="F1559" s="7" t="s">
        <v>1323</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8">
        <v>361931.41</v>
      </c>
      <c r="AZ1559" s="192"/>
      <c r="BA1559" s="202"/>
      <c r="BB1559" s="211"/>
      <c r="BC1559" s="202"/>
    </row>
    <row r="1560" spans="1:55" x14ac:dyDescent="0.25">
      <c r="A1560" s="337"/>
      <c r="B1560" s="346"/>
      <c r="C1560" s="353"/>
      <c r="D1560" s="353"/>
      <c r="E1560" s="407"/>
      <c r="F1560" s="7" t="s">
        <v>177</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8">
        <v>251477.02</v>
      </c>
      <c r="AZ1560" s="192"/>
      <c r="BA1560" s="202"/>
      <c r="BB1560" s="211"/>
      <c r="BC1560" s="202"/>
    </row>
    <row r="1561" spans="1:55" x14ac:dyDescent="0.25">
      <c r="A1561" s="337"/>
      <c r="B1561" s="346"/>
      <c r="C1561" s="353"/>
      <c r="D1561" s="353"/>
      <c r="E1561" s="407"/>
      <c r="F1561" s="7" t="s">
        <v>1755</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8">
        <v>90000</v>
      </c>
      <c r="AZ1561" s="192"/>
      <c r="BA1561" s="202"/>
      <c r="BB1561" s="211"/>
      <c r="BC1561" s="202"/>
    </row>
    <row r="1562" spans="1:55" x14ac:dyDescent="0.25">
      <c r="A1562" s="337"/>
      <c r="B1562" s="346"/>
      <c r="C1562" s="353"/>
      <c r="D1562" s="353"/>
      <c r="E1562" s="407"/>
      <c r="F1562" s="7" t="s">
        <v>889</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8">
        <v>27000</v>
      </c>
      <c r="AZ1562" s="192"/>
      <c r="BA1562" s="202"/>
      <c r="BB1562" s="211"/>
      <c r="BC1562" s="202"/>
    </row>
    <row r="1563" spans="1:55" x14ac:dyDescent="0.25">
      <c r="A1563" s="341"/>
      <c r="B1563" s="347"/>
      <c r="C1563" s="354"/>
      <c r="D1563" s="354"/>
      <c r="E1563" s="408"/>
      <c r="F1563" s="7" t="s">
        <v>1808</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8">
        <v>245491.77</v>
      </c>
      <c r="AZ1563" s="192"/>
      <c r="BA1563" s="202">
        <v>1</v>
      </c>
      <c r="BB1563" s="211">
        <v>14512</v>
      </c>
      <c r="BC1563" s="202"/>
    </row>
    <row r="1564" spans="1:55" x14ac:dyDescent="0.25">
      <c r="A1564" s="209"/>
      <c r="B1564" s="210"/>
      <c r="C1564" s="139"/>
      <c r="D1564" s="216"/>
      <c r="E1564" s="217"/>
      <c r="F1564" s="77" t="s">
        <v>154</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8">
        <v>650000</v>
      </c>
      <c r="AZ1564" s="192"/>
      <c r="BA1564" s="202">
        <v>1</v>
      </c>
      <c r="BB1564" s="211">
        <v>50000</v>
      </c>
      <c r="BC1564" s="202"/>
    </row>
    <row r="1565" spans="1:55" x14ac:dyDescent="0.25">
      <c r="A1565" s="209"/>
      <c r="B1565" s="210"/>
      <c r="C1565" s="139"/>
      <c r="D1565" s="216"/>
      <c r="E1565" s="217"/>
      <c r="F1565" s="77" t="s">
        <v>155</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8">
        <v>70000</v>
      </c>
      <c r="AZ1565" s="192"/>
      <c r="BA1565" s="202"/>
      <c r="BB1565" s="211"/>
      <c r="BC1565" s="202"/>
    </row>
    <row r="1566" spans="1:55" x14ac:dyDescent="0.25">
      <c r="A1566" s="209"/>
      <c r="B1566" s="210"/>
      <c r="C1566" s="139"/>
      <c r="D1566" s="216"/>
      <c r="E1566" s="217"/>
      <c r="F1566" s="77" t="s">
        <v>919</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8">
        <v>30000</v>
      </c>
      <c r="AZ1566" s="192"/>
      <c r="BA1566" s="202"/>
      <c r="BB1566" s="211"/>
      <c r="BC1566" s="202"/>
    </row>
    <row r="1567" spans="1:55" x14ac:dyDescent="0.25">
      <c r="A1567" s="209"/>
      <c r="B1567" s="210"/>
      <c r="C1567" s="139"/>
      <c r="D1567" s="216"/>
      <c r="E1567" s="217"/>
      <c r="F1567" s="77" t="s">
        <v>1324</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8">
        <v>15000</v>
      </c>
      <c r="AZ1567" s="192"/>
      <c r="BA1567" s="202"/>
      <c r="BB1567" s="211"/>
      <c r="BC1567" s="202"/>
    </row>
    <row r="1568" spans="1:55" x14ac:dyDescent="0.25">
      <c r="A1568" s="69"/>
      <c r="B1568" s="23" t="s">
        <v>1655</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94">
        <f>SUM(AY1557:AY1567)</f>
        <v>2054391.73</v>
      </c>
      <c r="AZ1568" s="193">
        <f>AY1568/E1557</f>
        <v>0.99999999999999989</v>
      </c>
      <c r="BA1568" s="202"/>
      <c r="BB1568" s="211"/>
      <c r="BC1568" s="202"/>
    </row>
    <row r="1569" spans="1:55" x14ac:dyDescent="0.25">
      <c r="A1569" s="336">
        <v>180</v>
      </c>
      <c r="B1569" s="345" t="s">
        <v>1809</v>
      </c>
      <c r="C1569" s="352" t="s">
        <v>1810</v>
      </c>
      <c r="D1569" s="370" t="s">
        <v>937</v>
      </c>
      <c r="E1569" s="406">
        <v>2166710.38</v>
      </c>
      <c r="F1569" s="7" t="s">
        <v>132</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8">
        <v>1104897.3700000001</v>
      </c>
      <c r="AZ1569" s="192"/>
      <c r="BA1569" s="202">
        <v>13</v>
      </c>
      <c r="BB1569" s="211">
        <v>1101945.06</v>
      </c>
      <c r="BC1569" s="202" t="s">
        <v>1469</v>
      </c>
    </row>
    <row r="1570" spans="1:55" x14ac:dyDescent="0.25">
      <c r="A1570" s="337"/>
      <c r="B1570" s="346"/>
      <c r="C1570" s="353"/>
      <c r="D1570" s="371"/>
      <c r="E1570" s="407"/>
      <c r="F1570" s="7" t="s">
        <v>201</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8">
        <v>80000</v>
      </c>
      <c r="AZ1570" s="192"/>
      <c r="BA1570" s="202">
        <v>1</v>
      </c>
      <c r="BB1570" s="211">
        <v>80000</v>
      </c>
      <c r="BC1570" s="202"/>
    </row>
    <row r="1571" spans="1:55" x14ac:dyDescent="0.25">
      <c r="A1571" s="337"/>
      <c r="B1571" s="346"/>
      <c r="C1571" s="353"/>
      <c r="D1571" s="371"/>
      <c r="E1571" s="407"/>
      <c r="F1571" s="7" t="s">
        <v>125</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8">
        <v>100000</v>
      </c>
      <c r="AZ1571" s="192"/>
      <c r="BA1571" s="202">
        <v>2</v>
      </c>
      <c r="BB1571" s="211">
        <v>100000</v>
      </c>
      <c r="BC1571" s="202"/>
    </row>
    <row r="1572" spans="1:55" x14ac:dyDescent="0.25">
      <c r="A1572" s="337"/>
      <c r="B1572" s="346"/>
      <c r="C1572" s="353"/>
      <c r="D1572" s="371"/>
      <c r="E1572" s="407"/>
      <c r="F1572" s="7" t="s">
        <v>176</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8">
        <v>10000</v>
      </c>
      <c r="AZ1572" s="192"/>
      <c r="BA1572" s="202">
        <v>1</v>
      </c>
      <c r="BB1572" s="211">
        <v>9838</v>
      </c>
      <c r="BC1572" s="202"/>
    </row>
    <row r="1573" spans="1:55" x14ac:dyDescent="0.25">
      <c r="A1573" s="337"/>
      <c r="B1573" s="346"/>
      <c r="C1573" s="353"/>
      <c r="D1573" s="371"/>
      <c r="E1573" s="407"/>
      <c r="F1573" s="7" t="s">
        <v>222</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8">
        <v>538076.57999999996</v>
      </c>
      <c r="AZ1573" s="192"/>
      <c r="BA1573" s="202">
        <v>3</v>
      </c>
      <c r="BB1573" s="211">
        <v>535409.93999999994</v>
      </c>
      <c r="BC1573" s="202"/>
    </row>
    <row r="1574" spans="1:55" x14ac:dyDescent="0.25">
      <c r="A1574" s="341"/>
      <c r="B1574" s="347"/>
      <c r="C1574" s="354"/>
      <c r="D1574" s="385"/>
      <c r="E1574" s="408"/>
      <c r="F1574" s="7" t="s">
        <v>146</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8">
        <v>333736.43</v>
      </c>
      <c r="AZ1574" s="192"/>
      <c r="BA1574" s="202">
        <v>5</v>
      </c>
      <c r="BB1574" s="211">
        <v>331989.14</v>
      </c>
      <c r="BC1574" s="202"/>
    </row>
    <row r="1575" spans="1:55" x14ac:dyDescent="0.25">
      <c r="A1575" s="69"/>
      <c r="B1575" s="23" t="s">
        <v>1655</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94">
        <f>SUM(AY1569:AY1574)</f>
        <v>2166710.3800000004</v>
      </c>
      <c r="AZ1575" s="193">
        <f>AY1575/E1569</f>
        <v>1.0000000000000002</v>
      </c>
      <c r="BA1575" s="202"/>
      <c r="BB1575" s="211"/>
      <c r="BC1575" s="202"/>
    </row>
    <row r="1576" spans="1:55" ht="15" customHeight="1" x14ac:dyDescent="0.25">
      <c r="A1576" s="336">
        <v>181</v>
      </c>
      <c r="B1576" s="345" t="s">
        <v>1811</v>
      </c>
      <c r="C1576" s="352" t="s">
        <v>625</v>
      </c>
      <c r="D1576" s="370" t="s">
        <v>941</v>
      </c>
      <c r="E1576" s="180"/>
      <c r="F1576" s="7" t="s">
        <v>218</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8">
        <v>169136</v>
      </c>
      <c r="AZ1576" s="192"/>
      <c r="BA1576" s="202">
        <v>2</v>
      </c>
      <c r="BB1576" s="211">
        <v>168570</v>
      </c>
      <c r="BC1576" s="202" t="s">
        <v>1537</v>
      </c>
    </row>
    <row r="1577" spans="1:55" x14ac:dyDescent="0.25">
      <c r="A1577" s="337"/>
      <c r="B1577" s="346"/>
      <c r="C1577" s="353"/>
      <c r="D1577" s="353"/>
      <c r="E1577" s="142">
        <v>1014599.1499999999</v>
      </c>
      <c r="F1577" s="7" t="s">
        <v>216</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8">
        <v>43170</v>
      </c>
      <c r="AZ1577" s="192"/>
      <c r="BA1577" s="202"/>
      <c r="BB1577" s="211"/>
      <c r="BC1577" s="202"/>
    </row>
    <row r="1578" spans="1:55" x14ac:dyDescent="0.25">
      <c r="A1578" s="337"/>
      <c r="B1578" s="346"/>
      <c r="C1578" s="353"/>
      <c r="D1578" s="353"/>
      <c r="E1578" s="139"/>
      <c r="F1578" s="7" t="s">
        <v>271</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8">
        <v>172554</v>
      </c>
      <c r="AZ1578" s="192"/>
      <c r="BA1578" s="202">
        <v>2</v>
      </c>
      <c r="BB1578" s="211">
        <v>30000</v>
      </c>
      <c r="BC1578" s="202" t="s">
        <v>1371</v>
      </c>
    </row>
    <row r="1579" spans="1:55" x14ac:dyDescent="0.25">
      <c r="A1579" s="341"/>
      <c r="B1579" s="347"/>
      <c r="C1579" s="354"/>
      <c r="D1579" s="354"/>
      <c r="E1579" s="17"/>
      <c r="F1579" s="7" t="s">
        <v>213</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8">
        <v>107818</v>
      </c>
      <c r="AZ1579" s="192"/>
      <c r="BA1579" s="202">
        <v>1</v>
      </c>
      <c r="BB1579" s="211">
        <v>70000</v>
      </c>
      <c r="BC1579" s="202" t="s">
        <v>1372</v>
      </c>
    </row>
    <row r="1580" spans="1:55" x14ac:dyDescent="0.25">
      <c r="A1580" s="209"/>
      <c r="B1580" s="210"/>
      <c r="C1580" s="139"/>
      <c r="D1580" s="216"/>
      <c r="E1580" s="216"/>
      <c r="F1580" s="77" t="s">
        <v>215</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8">
        <v>107818</v>
      </c>
      <c r="AZ1580" s="192"/>
      <c r="BA1580" s="202"/>
      <c r="BB1580" s="211"/>
      <c r="BC1580" s="202"/>
    </row>
    <row r="1581" spans="1:55" x14ac:dyDescent="0.25">
      <c r="A1581" s="209"/>
      <c r="B1581" s="210"/>
      <c r="C1581" s="139"/>
      <c r="D1581" s="216"/>
      <c r="E1581" s="216"/>
      <c r="F1581" s="77" t="s">
        <v>231</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8">
        <v>414103</v>
      </c>
      <c r="AZ1581" s="192"/>
      <c r="BA1581" s="202">
        <v>6</v>
      </c>
      <c r="BB1581" s="211">
        <v>413760</v>
      </c>
      <c r="BC1581" s="202" t="s">
        <v>1417</v>
      </c>
    </row>
    <row r="1582" spans="1:55" x14ac:dyDescent="0.25">
      <c r="A1582" s="69"/>
      <c r="B1582" s="23" t="s">
        <v>1655</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94">
        <f>SUM(AY1576:AY1581)</f>
        <v>1014599</v>
      </c>
      <c r="AZ1582" s="193">
        <f>AY1582/E1577</f>
        <v>0.99999985215836229</v>
      </c>
      <c r="BA1582" s="202"/>
      <c r="BB1582" s="211"/>
      <c r="BC1582" s="202"/>
    </row>
    <row r="1583" spans="1:55" x14ac:dyDescent="0.25">
      <c r="A1583" s="336">
        <v>182</v>
      </c>
      <c r="B1583" s="345" t="s">
        <v>1812</v>
      </c>
      <c r="C1583" s="352" t="s">
        <v>625</v>
      </c>
      <c r="D1583" s="422" t="s">
        <v>928</v>
      </c>
      <c r="E1583" s="406">
        <v>1229716.48</v>
      </c>
      <c r="F1583" s="7" t="s">
        <v>218</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8">
        <v>96000</v>
      </c>
      <c r="AZ1583" s="192"/>
      <c r="BA1583" s="202"/>
      <c r="BB1583" s="211"/>
      <c r="BC1583" s="202"/>
    </row>
    <row r="1584" spans="1:55" x14ac:dyDescent="0.25">
      <c r="A1584" s="337"/>
      <c r="B1584" s="346"/>
      <c r="C1584" s="353"/>
      <c r="D1584" s="423"/>
      <c r="E1584" s="407"/>
      <c r="F1584" s="7" t="s">
        <v>216</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8">
        <v>172491</v>
      </c>
      <c r="AZ1584" s="192"/>
      <c r="BA1584" s="202"/>
      <c r="BB1584" s="211"/>
      <c r="BC1584" s="202"/>
    </row>
    <row r="1585" spans="1:55" x14ac:dyDescent="0.25">
      <c r="A1585" s="337"/>
      <c r="B1585" s="346"/>
      <c r="C1585" s="353"/>
      <c r="D1585" s="423"/>
      <c r="E1585" s="407"/>
      <c r="F1585" s="7" t="s">
        <v>271</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8">
        <v>50000</v>
      </c>
      <c r="AZ1585" s="192"/>
      <c r="BA1585" s="202"/>
      <c r="BB1585" s="211"/>
      <c r="BC1585" s="202"/>
    </row>
    <row r="1586" spans="1:55" x14ac:dyDescent="0.25">
      <c r="A1586" s="341"/>
      <c r="B1586" s="347"/>
      <c r="C1586" s="354"/>
      <c r="D1586" s="424"/>
      <c r="E1586" s="408"/>
      <c r="F1586" s="52" t="s">
        <v>213</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8">
        <v>15000</v>
      </c>
      <c r="AZ1586" s="192"/>
      <c r="BA1586" s="202"/>
      <c r="BB1586" s="211"/>
      <c r="BC1586" s="202"/>
    </row>
    <row r="1587" spans="1:55" x14ac:dyDescent="0.25">
      <c r="A1587" s="235"/>
      <c r="B1587" s="236"/>
      <c r="C1587" s="17"/>
      <c r="D1587" s="203"/>
      <c r="E1587" s="255"/>
      <c r="F1587" s="282" t="s">
        <v>215</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8">
        <v>324160</v>
      </c>
      <c r="AZ1587" s="192"/>
      <c r="BA1587" s="202"/>
      <c r="BB1587" s="211"/>
      <c r="BC1587" s="202"/>
    </row>
    <row r="1588" spans="1:55" x14ac:dyDescent="0.25">
      <c r="A1588" s="235"/>
      <c r="B1588" s="236"/>
      <c r="C1588" s="17"/>
      <c r="D1588" s="203"/>
      <c r="E1588" s="255"/>
      <c r="F1588" s="282" t="s">
        <v>231</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8">
        <v>420000</v>
      </c>
      <c r="AZ1588" s="192"/>
      <c r="BA1588" s="202"/>
      <c r="BB1588" s="211"/>
      <c r="BC1588" s="202"/>
    </row>
    <row r="1589" spans="1:55" x14ac:dyDescent="0.25">
      <c r="A1589" s="235"/>
      <c r="B1589" s="236"/>
      <c r="C1589" s="17"/>
      <c r="D1589" s="203"/>
      <c r="E1589" s="255"/>
      <c r="F1589" s="282" t="s">
        <v>217</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8">
        <v>92064</v>
      </c>
      <c r="AZ1589" s="192"/>
      <c r="BA1589" s="202"/>
      <c r="BB1589" s="211"/>
      <c r="BC1589" s="202"/>
    </row>
    <row r="1590" spans="1:55" x14ac:dyDescent="0.25">
      <c r="A1590" s="235"/>
      <c r="B1590" s="236"/>
      <c r="C1590" s="17"/>
      <c r="D1590" s="203"/>
      <c r="E1590" s="255"/>
      <c r="F1590" s="282" t="s">
        <v>349</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8">
        <v>35000</v>
      </c>
      <c r="AZ1590" s="192"/>
      <c r="BA1590" s="202"/>
      <c r="BB1590" s="211"/>
      <c r="BC1590" s="202"/>
    </row>
    <row r="1591" spans="1:55" x14ac:dyDescent="0.25">
      <c r="A1591" s="235"/>
      <c r="B1591" s="236"/>
      <c r="C1591" s="17"/>
      <c r="D1591" s="203"/>
      <c r="E1591" s="255"/>
      <c r="F1591" s="282" t="s">
        <v>369</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8">
        <v>25000</v>
      </c>
      <c r="AZ1591" s="192"/>
      <c r="BA1591" s="202"/>
      <c r="BB1591" s="211"/>
      <c r="BC1591" s="202"/>
    </row>
    <row r="1592" spans="1:55" x14ac:dyDescent="0.25">
      <c r="A1592" s="67"/>
      <c r="B1592" s="54" t="s">
        <v>1655</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94">
        <f>SUM(AY1583:AY1591)</f>
        <v>1229715</v>
      </c>
      <c r="AZ1592" s="193">
        <f>AY1592/E1583</f>
        <v>0.99999879647054901</v>
      </c>
      <c r="BA1592" s="202"/>
      <c r="BB1592" s="211"/>
      <c r="BC1592" s="202"/>
    </row>
    <row r="1593" spans="1:55" x14ac:dyDescent="0.25">
      <c r="A1593" s="375">
        <v>183</v>
      </c>
      <c r="B1593" s="362" t="s">
        <v>1813</v>
      </c>
      <c r="C1593" s="349" t="s">
        <v>625</v>
      </c>
      <c r="D1593" s="436" t="s">
        <v>1233</v>
      </c>
      <c r="E1593" s="420">
        <v>995757.41999999993</v>
      </c>
      <c r="F1593" s="190" t="s">
        <v>218</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97">
        <v>50000</v>
      </c>
      <c r="AZ1593" s="195"/>
      <c r="BA1593" s="202"/>
      <c r="BB1593" s="211"/>
      <c r="BC1593" s="202" t="s">
        <v>1325</v>
      </c>
    </row>
    <row r="1594" spans="1:55" x14ac:dyDescent="0.25">
      <c r="A1594" s="376"/>
      <c r="B1594" s="363"/>
      <c r="C1594" s="350"/>
      <c r="D1594" s="437"/>
      <c r="E1594" s="420"/>
      <c r="F1594" s="190" t="s">
        <v>216</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97">
        <v>136027</v>
      </c>
      <c r="AZ1594" s="195"/>
      <c r="BA1594" s="202"/>
      <c r="BB1594" s="211"/>
      <c r="BC1594" s="202" t="s">
        <v>1326</v>
      </c>
    </row>
    <row r="1595" spans="1:55" x14ac:dyDescent="0.25">
      <c r="A1595" s="376"/>
      <c r="B1595" s="363"/>
      <c r="C1595" s="350"/>
      <c r="D1595" s="437"/>
      <c r="E1595" s="420"/>
      <c r="F1595" s="190" t="s">
        <v>271</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97">
        <v>20000</v>
      </c>
      <c r="AZ1595" s="195"/>
      <c r="BA1595" s="202"/>
      <c r="BB1595" s="211"/>
      <c r="BC1595" s="202" t="s">
        <v>1327</v>
      </c>
    </row>
    <row r="1596" spans="1:55" x14ac:dyDescent="0.25">
      <c r="A1596" s="376"/>
      <c r="B1596" s="363"/>
      <c r="C1596" s="350"/>
      <c r="D1596" s="437"/>
      <c r="E1596" s="420"/>
      <c r="F1596" s="190" t="s">
        <v>213</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97">
        <v>45787</v>
      </c>
      <c r="AZ1596" s="195"/>
      <c r="BA1596" s="202"/>
      <c r="BB1596" s="211"/>
      <c r="BC1596" s="202"/>
    </row>
    <row r="1597" spans="1:55" x14ac:dyDescent="0.25">
      <c r="A1597" s="376"/>
      <c r="B1597" s="363"/>
      <c r="C1597" s="350"/>
      <c r="D1597" s="437"/>
      <c r="E1597" s="420"/>
      <c r="F1597" s="190" t="s">
        <v>215</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97">
        <v>20000</v>
      </c>
      <c r="AZ1597" s="195"/>
      <c r="BA1597" s="202"/>
      <c r="BB1597" s="211"/>
      <c r="BC1597" s="202"/>
    </row>
    <row r="1598" spans="1:55" x14ac:dyDescent="0.25">
      <c r="A1598" s="376"/>
      <c r="B1598" s="363"/>
      <c r="C1598" s="350"/>
      <c r="D1598" s="437"/>
      <c r="E1598" s="420"/>
      <c r="F1598" s="190" t="s">
        <v>231</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97">
        <v>198043</v>
      </c>
      <c r="AZ1598" s="195"/>
      <c r="BA1598" s="202"/>
      <c r="BB1598" s="211"/>
      <c r="BC1598" s="202"/>
    </row>
    <row r="1599" spans="1:55" x14ac:dyDescent="0.25">
      <c r="A1599" s="376"/>
      <c r="B1599" s="363"/>
      <c r="C1599" s="350"/>
      <c r="D1599" s="437"/>
      <c r="E1599" s="420"/>
      <c r="F1599" s="190" t="s">
        <v>217</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97">
        <v>480000</v>
      </c>
      <c r="AZ1599" s="195"/>
      <c r="BA1599" s="202"/>
      <c r="BB1599" s="211"/>
      <c r="BC1599" s="202"/>
    </row>
    <row r="1600" spans="1:55" x14ac:dyDescent="0.25">
      <c r="A1600" s="376"/>
      <c r="B1600" s="363"/>
      <c r="C1600" s="350"/>
      <c r="D1600" s="437"/>
      <c r="E1600" s="420"/>
      <c r="F1600" s="190" t="s">
        <v>349</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97">
        <v>20000</v>
      </c>
      <c r="AZ1600" s="195"/>
      <c r="BA1600" s="202"/>
      <c r="BB1600" s="211"/>
      <c r="BC1600" s="202"/>
    </row>
    <row r="1601" spans="1:55" x14ac:dyDescent="0.25">
      <c r="A1601" s="495"/>
      <c r="B1601" s="364"/>
      <c r="C1601" s="351"/>
      <c r="D1601" s="438"/>
      <c r="E1601" s="420"/>
      <c r="F1601" s="190" t="s">
        <v>369</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97">
        <v>25000</v>
      </c>
      <c r="AZ1601" s="195"/>
      <c r="BA1601" s="202"/>
      <c r="BB1601" s="211"/>
      <c r="BC1601" s="202"/>
    </row>
    <row r="1602" spans="1:55" x14ac:dyDescent="0.25">
      <c r="A1602" s="68"/>
      <c r="B1602" s="21" t="s">
        <v>1655</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94">
        <f>SUM(AY1593:AY1601)</f>
        <v>994857</v>
      </c>
      <c r="AZ1602" s="193">
        <f>AY1602/E1593</f>
        <v>0.99909574361996722</v>
      </c>
      <c r="BA1602" s="202"/>
      <c r="BB1602" s="211"/>
      <c r="BC1602" s="202"/>
    </row>
    <row r="1603" spans="1:55" x14ac:dyDescent="0.25">
      <c r="A1603" s="336">
        <v>184</v>
      </c>
      <c r="B1603" s="345" t="s">
        <v>1815</v>
      </c>
      <c r="C1603" s="352" t="s">
        <v>1816</v>
      </c>
      <c r="D1603" s="370" t="s">
        <v>841</v>
      </c>
      <c r="E1603" s="406">
        <v>1315505.6299999999</v>
      </c>
      <c r="F1603" s="7" t="s">
        <v>465</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f>SUM(G1603:N1603)</f>
        <v>429709</v>
      </c>
      <c r="AZ1603" s="192"/>
      <c r="BA1603" s="202">
        <v>7</v>
      </c>
      <c r="BB1603" s="211">
        <v>484337</v>
      </c>
      <c r="BC1603" s="211" t="s">
        <v>1679</v>
      </c>
    </row>
    <row r="1604" spans="1:55" x14ac:dyDescent="0.25">
      <c r="A1604" s="337"/>
      <c r="B1604" s="346"/>
      <c r="C1604" s="353"/>
      <c r="D1604" s="371"/>
      <c r="E1604" s="407"/>
      <c r="F1604" s="7" t="s">
        <v>1814</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v>292000</v>
      </c>
      <c r="AZ1604" s="192"/>
      <c r="BA1604" s="202">
        <v>1</v>
      </c>
      <c r="BB1604" s="211">
        <v>200000</v>
      </c>
      <c r="BC1604" s="202" t="s">
        <v>1430</v>
      </c>
    </row>
    <row r="1605" spans="1:55" x14ac:dyDescent="0.25">
      <c r="A1605" s="337"/>
      <c r="B1605" s="346"/>
      <c r="C1605" s="353"/>
      <c r="D1605" s="371"/>
      <c r="E1605" s="407"/>
      <c r="F1605" s="7" t="s">
        <v>468</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8">
        <f>SUM(G1605:N1605)</f>
        <v>360956</v>
      </c>
      <c r="AZ1605" s="197"/>
      <c r="BA1605" s="202">
        <v>8</v>
      </c>
      <c r="BB1605" s="211">
        <v>360933</v>
      </c>
      <c r="BC1605" s="202"/>
    </row>
    <row r="1606" spans="1:55" x14ac:dyDescent="0.25">
      <c r="A1606" s="337"/>
      <c r="B1606" s="346"/>
      <c r="C1606" s="353"/>
      <c r="D1606" s="371"/>
      <c r="E1606" s="407"/>
      <c r="F1606" s="7" t="s">
        <v>613</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8">
        <f>SUM(G1606:N1606)</f>
        <v>137507</v>
      </c>
      <c r="AZ1606" s="197"/>
      <c r="BA1606" s="202"/>
      <c r="BB1606" s="211"/>
      <c r="BC1606" s="202"/>
    </row>
    <row r="1607" spans="1:55" x14ac:dyDescent="0.25">
      <c r="A1607" s="341"/>
      <c r="B1607" s="347"/>
      <c r="C1607" s="354"/>
      <c r="D1607" s="385"/>
      <c r="E1607" s="408"/>
      <c r="F1607" s="7" t="s">
        <v>1817</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8">
        <f>SUM(G1607:N1607)</f>
        <v>95131</v>
      </c>
      <c r="AZ1607" s="197"/>
      <c r="BA1607" s="202">
        <v>1</v>
      </c>
      <c r="BB1607" s="211">
        <v>90000</v>
      </c>
      <c r="BC1607" s="202" t="s">
        <v>1257</v>
      </c>
    </row>
    <row r="1608" spans="1:55" x14ac:dyDescent="0.25">
      <c r="A1608" s="70"/>
      <c r="B1608" s="56" t="s">
        <v>1655</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f>SUM(AY1603:AY1607)</f>
        <v>1315303</v>
      </c>
      <c r="AZ1608" s="198">
        <f>AY1608/E1603</f>
        <v>0.99984596797202618</v>
      </c>
      <c r="BA1608" s="202"/>
      <c r="BB1608" s="211"/>
      <c r="BC1608" s="202"/>
    </row>
    <row r="1609" spans="1:55" x14ac:dyDescent="0.25">
      <c r="A1609" s="336">
        <v>185</v>
      </c>
      <c r="B1609" s="345" t="s">
        <v>1819</v>
      </c>
      <c r="C1609" s="352" t="s">
        <v>1820</v>
      </c>
      <c r="D1609" s="370" t="s">
        <v>842</v>
      </c>
      <c r="E1609" s="406">
        <v>2341534.25</v>
      </c>
      <c r="F1609" s="7" t="s">
        <v>1785</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f>SUM(G1609:N1609)</f>
        <v>300000</v>
      </c>
      <c r="AZ1609" s="192"/>
      <c r="BA1609" s="202">
        <v>7</v>
      </c>
      <c r="BB1609" s="211">
        <v>430000</v>
      </c>
      <c r="BC1609" s="202" t="s">
        <v>985</v>
      </c>
    </row>
    <row r="1610" spans="1:55" x14ac:dyDescent="0.25">
      <c r="A1610" s="337"/>
      <c r="B1610" s="346"/>
      <c r="C1610" s="353"/>
      <c r="D1610" s="371"/>
      <c r="E1610" s="407"/>
      <c r="F1610" s="7" t="s">
        <v>1818</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f t="shared" ref="AY1610:AY1615" si="13">SUM(G1610:N1610)</f>
        <v>315869.89</v>
      </c>
      <c r="AZ1610" s="192"/>
      <c r="BA1610" s="202">
        <v>3</v>
      </c>
      <c r="BB1610" s="211">
        <v>313047</v>
      </c>
      <c r="BC1610" s="202" t="s">
        <v>1534</v>
      </c>
    </row>
    <row r="1611" spans="1:55" x14ac:dyDescent="0.25">
      <c r="A1611" s="337"/>
      <c r="B1611" s="346"/>
      <c r="C1611" s="353"/>
      <c r="D1611" s="371"/>
      <c r="E1611" s="407"/>
      <c r="F1611" s="7" t="s">
        <v>221</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f t="shared" si="13"/>
        <v>120000</v>
      </c>
      <c r="AZ1611" s="192"/>
      <c r="BA1611" s="202">
        <v>3</v>
      </c>
      <c r="BB1611" s="211">
        <v>120000</v>
      </c>
      <c r="BC1611" s="202"/>
    </row>
    <row r="1612" spans="1:55" x14ac:dyDescent="0.25">
      <c r="A1612" s="337"/>
      <c r="B1612" s="346"/>
      <c r="C1612" s="353"/>
      <c r="D1612" s="371"/>
      <c r="E1612" s="407"/>
      <c r="F1612" s="7" t="s">
        <v>1821</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v>640000</v>
      </c>
      <c r="AZ1612" s="192"/>
      <c r="BA1612" s="202">
        <v>16</v>
      </c>
      <c r="BB1612" s="211">
        <v>639822.27</v>
      </c>
      <c r="BC1612" s="202"/>
    </row>
    <row r="1613" spans="1:55" x14ac:dyDescent="0.25">
      <c r="A1613" s="337"/>
      <c r="B1613" s="346"/>
      <c r="C1613" s="353"/>
      <c r="D1613" s="371"/>
      <c r="E1613" s="407"/>
      <c r="F1613" s="7" t="s">
        <v>1822</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f t="shared" si="13"/>
        <v>130239.99</v>
      </c>
      <c r="AZ1613" s="192"/>
      <c r="BA1613" s="202">
        <v>1</v>
      </c>
      <c r="BB1613" s="211">
        <v>64735</v>
      </c>
      <c r="BC1613" s="202" t="s">
        <v>1496</v>
      </c>
    </row>
    <row r="1614" spans="1:55" x14ac:dyDescent="0.25">
      <c r="A1614" s="337"/>
      <c r="B1614" s="346"/>
      <c r="C1614" s="353"/>
      <c r="D1614" s="371"/>
      <c r="E1614" s="407"/>
      <c r="F1614" s="7" t="s">
        <v>1823</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v>515424</v>
      </c>
      <c r="AZ1614" s="192"/>
      <c r="BA1614" s="202">
        <v>5</v>
      </c>
      <c r="BB1614" s="211">
        <v>515423</v>
      </c>
      <c r="BC1614" s="202"/>
    </row>
    <row r="1615" spans="1:55" x14ac:dyDescent="0.25">
      <c r="A1615" s="337"/>
      <c r="B1615" s="346"/>
      <c r="C1615" s="353"/>
      <c r="D1615" s="371"/>
      <c r="E1615" s="407"/>
      <c r="F1615" s="7" t="s">
        <v>126</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f t="shared" si="13"/>
        <v>180000</v>
      </c>
      <c r="AZ1615" s="192"/>
      <c r="BA1615" s="202">
        <v>2</v>
      </c>
      <c r="BB1615" s="211">
        <v>177054</v>
      </c>
      <c r="BC1615" s="202"/>
    </row>
    <row r="1616" spans="1:55" x14ac:dyDescent="0.25">
      <c r="A1616" s="341"/>
      <c r="B1616" s="347"/>
      <c r="C1616" s="354"/>
      <c r="D1616" s="385"/>
      <c r="E1616" s="408"/>
      <c r="F1616" s="7" t="s">
        <v>404</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v>140000</v>
      </c>
      <c r="AZ1616" s="192"/>
      <c r="BA1616" s="202"/>
      <c r="BB1616" s="211"/>
      <c r="BC1616" s="202"/>
    </row>
    <row r="1617" spans="1:55" x14ac:dyDescent="0.25">
      <c r="A1617" s="69"/>
      <c r="B1617" s="23" t="s">
        <v>1655</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94">
        <f>SUM(AY1609:AY1616)</f>
        <v>2341533.88</v>
      </c>
      <c r="AZ1617" s="193">
        <f>AY1617/E1609</f>
        <v>0.99999984198394698</v>
      </c>
      <c r="BA1617" s="202"/>
      <c r="BB1617" s="211"/>
      <c r="BC1617" s="202"/>
    </row>
    <row r="1618" spans="1:55" x14ac:dyDescent="0.25">
      <c r="A1618" s="336">
        <v>186</v>
      </c>
      <c r="B1618" s="345" t="s">
        <v>1824</v>
      </c>
      <c r="C1618" s="352" t="s">
        <v>1825</v>
      </c>
      <c r="D1618" s="370" t="s">
        <v>843</v>
      </c>
      <c r="E1618" s="406">
        <v>2426193.39</v>
      </c>
      <c r="F1618" s="7" t="s">
        <v>125</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v>190000</v>
      </c>
      <c r="AZ1618" s="192"/>
      <c r="BA1618" s="202">
        <v>3</v>
      </c>
      <c r="BB1618" s="211">
        <v>190000</v>
      </c>
      <c r="BC1618" s="202"/>
    </row>
    <row r="1619" spans="1:55" x14ac:dyDescent="0.25">
      <c r="A1619" s="337"/>
      <c r="B1619" s="346"/>
      <c r="C1619" s="353"/>
      <c r="D1619" s="371"/>
      <c r="E1619" s="407"/>
      <c r="F1619" s="7" t="s">
        <v>148</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v>200000</v>
      </c>
      <c r="AZ1619" s="192"/>
      <c r="BA1619" s="202">
        <v>1</v>
      </c>
      <c r="BB1619" s="211">
        <v>190889</v>
      </c>
      <c r="BC1619" s="202"/>
    </row>
    <row r="1620" spans="1:55" x14ac:dyDescent="0.25">
      <c r="A1620" s="337"/>
      <c r="B1620" s="346"/>
      <c r="C1620" s="353"/>
      <c r="D1620" s="371"/>
      <c r="E1620" s="407"/>
      <c r="F1620" s="7" t="s">
        <v>201</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v>848433.64</v>
      </c>
      <c r="AZ1620" s="192"/>
      <c r="BA1620" s="202">
        <v>21</v>
      </c>
      <c r="BB1620" s="211">
        <v>842284</v>
      </c>
      <c r="BC1620" s="202"/>
    </row>
    <row r="1621" spans="1:55" x14ac:dyDescent="0.25">
      <c r="A1621" s="337"/>
      <c r="B1621" s="346"/>
      <c r="C1621" s="353"/>
      <c r="D1621" s="371"/>
      <c r="E1621" s="407"/>
      <c r="F1621" s="7" t="s">
        <v>146</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v>708878.86</v>
      </c>
      <c r="AZ1621" s="192"/>
      <c r="BA1621" s="202">
        <v>5</v>
      </c>
      <c r="BB1621" s="211">
        <v>622734</v>
      </c>
      <c r="BC1621" s="202"/>
    </row>
    <row r="1622" spans="1:55" x14ac:dyDescent="0.25">
      <c r="A1622" s="337"/>
      <c r="B1622" s="346"/>
      <c r="C1622" s="353"/>
      <c r="D1622" s="371"/>
      <c r="E1622" s="407"/>
      <c r="F1622" s="7" t="s">
        <v>1826</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v>128880.89</v>
      </c>
      <c r="AZ1622" s="192"/>
      <c r="BA1622" s="202">
        <v>1</v>
      </c>
      <c r="BB1622" s="211">
        <v>87155</v>
      </c>
      <c r="BC1622" s="202"/>
    </row>
    <row r="1623" spans="1:55" x14ac:dyDescent="0.25">
      <c r="A1623" s="337"/>
      <c r="B1623" s="346"/>
      <c r="C1623" s="353"/>
      <c r="D1623" s="371"/>
      <c r="E1623" s="407"/>
      <c r="F1623" s="7" t="s">
        <v>1827</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v>150000</v>
      </c>
      <c r="AZ1623" s="192"/>
      <c r="BA1623" s="202"/>
      <c r="BB1623" s="211"/>
      <c r="BC1623" s="202" t="s">
        <v>1465</v>
      </c>
    </row>
    <row r="1624" spans="1:55" x14ac:dyDescent="0.25">
      <c r="A1624" s="341"/>
      <c r="B1624" s="347"/>
      <c r="C1624" s="354"/>
      <c r="D1624" s="385"/>
      <c r="E1624" s="408"/>
      <c r="F1624" s="7" t="s">
        <v>153</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v>200000</v>
      </c>
      <c r="AZ1624" s="192"/>
      <c r="BA1624" s="202">
        <v>1</v>
      </c>
      <c r="BB1624" s="211">
        <v>200000</v>
      </c>
      <c r="BC1624" s="202"/>
    </row>
    <row r="1625" spans="1:55" x14ac:dyDescent="0.25">
      <c r="A1625" s="69"/>
      <c r="B1625" s="23" t="s">
        <v>1655</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94">
        <f>SUM(AY1618:AY1624)</f>
        <v>2426193.3899999997</v>
      </c>
      <c r="AZ1625" s="193">
        <f>AY1625/E1618</f>
        <v>0.99999999999999978</v>
      </c>
      <c r="BA1625" s="202"/>
      <c r="BB1625" s="211"/>
      <c r="BC1625" s="202"/>
    </row>
    <row r="1626" spans="1:55" x14ac:dyDescent="0.25">
      <c r="A1626" s="336">
        <v>187</v>
      </c>
      <c r="B1626" s="345" t="s">
        <v>1828</v>
      </c>
      <c r="C1626" s="352" t="s">
        <v>1816</v>
      </c>
      <c r="D1626" s="432" t="s">
        <v>1232</v>
      </c>
      <c r="E1626" s="406">
        <v>2160835.4500000002</v>
      </c>
      <c r="F1626" s="7" t="s">
        <v>595</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f>SUM(G1626:N1626)</f>
        <v>244380.16</v>
      </c>
      <c r="AZ1626" s="192"/>
      <c r="BA1626" s="202">
        <v>1</v>
      </c>
      <c r="BB1626" s="211">
        <v>199992</v>
      </c>
      <c r="BC1626" s="202"/>
    </row>
    <row r="1627" spans="1:55" x14ac:dyDescent="0.25">
      <c r="A1627" s="337"/>
      <c r="B1627" s="346"/>
      <c r="C1627" s="353"/>
      <c r="D1627" s="423"/>
      <c r="E1627" s="407"/>
      <c r="F1627" s="7" t="s">
        <v>155</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f>SUM(G1627:N1627)</f>
        <v>460000</v>
      </c>
      <c r="AZ1627" s="192"/>
      <c r="BA1627" s="202">
        <v>12</v>
      </c>
      <c r="BB1627" s="211">
        <v>453937</v>
      </c>
      <c r="BC1627" s="202"/>
    </row>
    <row r="1628" spans="1:55" x14ac:dyDescent="0.25">
      <c r="A1628" s="337"/>
      <c r="B1628" s="346"/>
      <c r="C1628" s="353"/>
      <c r="D1628" s="423"/>
      <c r="E1628" s="407"/>
      <c r="F1628" s="7" t="s">
        <v>450</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v>50000</v>
      </c>
      <c r="AZ1628" s="192"/>
      <c r="BA1628" s="202"/>
      <c r="BB1628" s="211"/>
      <c r="BC1628" s="202" t="s">
        <v>1259</v>
      </c>
    </row>
    <row r="1629" spans="1:55" x14ac:dyDescent="0.25">
      <c r="A1629" s="337"/>
      <c r="B1629" s="346"/>
      <c r="C1629" s="353"/>
      <c r="D1629" s="423"/>
      <c r="E1629" s="407"/>
      <c r="F1629" s="7" t="s">
        <v>181</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v>145500</v>
      </c>
      <c r="AZ1629" s="192"/>
      <c r="BA1629" s="202">
        <v>3</v>
      </c>
      <c r="BB1629" s="211">
        <v>145500</v>
      </c>
      <c r="BC1629" s="202" t="s">
        <v>1466</v>
      </c>
    </row>
    <row r="1630" spans="1:55" x14ac:dyDescent="0.25">
      <c r="A1630" s="337"/>
      <c r="B1630" s="346"/>
      <c r="C1630" s="353"/>
      <c r="D1630" s="423"/>
      <c r="E1630" s="407"/>
      <c r="F1630" s="7" t="s">
        <v>127</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f>SUM(G1630:N1630)</f>
        <v>80169.759999999995</v>
      </c>
      <c r="AZ1630" s="192"/>
      <c r="BA1630" s="202">
        <v>2</v>
      </c>
      <c r="BB1630" s="211">
        <v>79321.600000000006</v>
      </c>
      <c r="BC1630" s="202"/>
    </row>
    <row r="1631" spans="1:55" x14ac:dyDescent="0.25">
      <c r="A1631" s="337"/>
      <c r="B1631" s="346"/>
      <c r="C1631" s="353"/>
      <c r="D1631" s="423"/>
      <c r="E1631" s="407"/>
      <c r="F1631" s="7" t="s">
        <v>304</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v>30195</v>
      </c>
      <c r="AZ1631" s="192"/>
      <c r="BA1631" s="202"/>
      <c r="BB1631" s="211"/>
      <c r="BC1631" s="202" t="s">
        <v>1497</v>
      </c>
    </row>
    <row r="1632" spans="1:55" x14ac:dyDescent="0.25">
      <c r="A1632" s="337"/>
      <c r="B1632" s="346"/>
      <c r="C1632" s="353"/>
      <c r="D1632" s="423"/>
      <c r="E1632" s="407"/>
      <c r="F1632" s="77" t="s">
        <v>207</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v>200000</v>
      </c>
      <c r="AZ1632" s="192"/>
      <c r="BA1632" s="202"/>
      <c r="BB1632" s="211"/>
      <c r="BC1632" s="202" t="s">
        <v>1467</v>
      </c>
    </row>
    <row r="1633" spans="1:55" x14ac:dyDescent="0.25">
      <c r="A1633" s="209"/>
      <c r="B1633" s="210"/>
      <c r="C1633" s="139"/>
      <c r="D1633" s="9"/>
      <c r="E1633" s="217"/>
      <c r="F1633" s="77" t="s">
        <v>309</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v>534465</v>
      </c>
      <c r="AZ1633" s="192"/>
      <c r="BA1633" s="202"/>
      <c r="BB1633" s="211"/>
      <c r="BC1633" s="202"/>
    </row>
    <row r="1634" spans="1:55" x14ac:dyDescent="0.25">
      <c r="A1634" s="209"/>
      <c r="B1634" s="210"/>
      <c r="C1634" s="139"/>
      <c r="D1634" s="9"/>
      <c r="E1634" s="217"/>
      <c r="F1634" s="77" t="s">
        <v>208</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v>264625.5</v>
      </c>
      <c r="AZ1634" s="192"/>
      <c r="BA1634" s="202"/>
      <c r="BB1634" s="211"/>
      <c r="BC1634" s="202" t="s">
        <v>1465</v>
      </c>
    </row>
    <row r="1635" spans="1:55" x14ac:dyDescent="0.25">
      <c r="A1635" s="209"/>
      <c r="B1635" s="210"/>
      <c r="C1635" s="139"/>
      <c r="D1635" s="9"/>
      <c r="E1635" s="217"/>
      <c r="F1635" s="77" t="s">
        <v>354</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v>151500</v>
      </c>
      <c r="AZ1635" s="192"/>
      <c r="BA1635" s="202"/>
      <c r="BB1635" s="211"/>
      <c r="BC1635" s="202"/>
    </row>
    <row r="1636" spans="1:55" x14ac:dyDescent="0.25">
      <c r="A1636" s="69"/>
      <c r="B1636" s="23" t="s">
        <v>1655</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94">
        <f>SUM(AY1626:AY1635)</f>
        <v>2160835.42</v>
      </c>
      <c r="AZ1636" s="193">
        <f>AY1636/E1626</f>
        <v>0.99999998611648089</v>
      </c>
      <c r="BA1636" s="202"/>
      <c r="BB1636" s="211"/>
      <c r="BC1636" s="202"/>
    </row>
    <row r="1637" spans="1:55" x14ac:dyDescent="0.25">
      <c r="A1637" s="336">
        <v>188</v>
      </c>
      <c r="B1637" s="345" t="s">
        <v>1829</v>
      </c>
      <c r="C1637" s="352" t="s">
        <v>1830</v>
      </c>
      <c r="D1637" s="439" t="s">
        <v>938</v>
      </c>
      <c r="E1637" s="406">
        <v>2321954.2800000003</v>
      </c>
      <c r="F1637" s="7" t="s">
        <v>449</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f>G1637+H1637+I1637+J1637+K1637+L1637+M1637+N1637</f>
        <v>26251.86</v>
      </c>
      <c r="AZ1637" s="199"/>
      <c r="BA1637" s="202"/>
      <c r="BB1637" s="211"/>
      <c r="BC1637" s="202" t="s">
        <v>645</v>
      </c>
    </row>
    <row r="1638" spans="1:55" x14ac:dyDescent="0.25">
      <c r="A1638" s="337"/>
      <c r="B1638" s="346"/>
      <c r="C1638" s="353"/>
      <c r="D1638" s="440"/>
      <c r="E1638" s="407"/>
      <c r="F1638" s="7" t="s">
        <v>124</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f>G1638+H1638+I1638+J1638+K1638+L1638+M1638+N1638</f>
        <v>295537.32</v>
      </c>
      <c r="AZ1638" s="199"/>
      <c r="BA1638" s="202">
        <v>15</v>
      </c>
      <c r="BB1638" s="211">
        <v>225000</v>
      </c>
      <c r="BC1638" s="202" t="s">
        <v>646</v>
      </c>
    </row>
    <row r="1639" spans="1:55" x14ac:dyDescent="0.25">
      <c r="A1639" s="337"/>
      <c r="B1639" s="346"/>
      <c r="C1639" s="353"/>
      <c r="D1639" s="440"/>
      <c r="E1639" s="407"/>
      <c r="F1639" s="7" t="s">
        <v>177</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v>225000</v>
      </c>
      <c r="AZ1639" s="199"/>
      <c r="BA1639" s="202"/>
      <c r="BB1639" s="211"/>
      <c r="BC1639" s="202" t="s">
        <v>647</v>
      </c>
    </row>
    <row r="1640" spans="1:55" x14ac:dyDescent="0.25">
      <c r="A1640" s="337"/>
      <c r="B1640" s="346"/>
      <c r="C1640" s="353"/>
      <c r="D1640" s="440"/>
      <c r="E1640" s="407"/>
      <c r="F1640" s="7" t="s">
        <v>176</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f>S1640+M1640</f>
        <v>230537.32</v>
      </c>
      <c r="AZ1640" s="199"/>
      <c r="BA1640" s="202"/>
      <c r="BB1640" s="211"/>
      <c r="BC1640" s="202" t="s">
        <v>648</v>
      </c>
    </row>
    <row r="1641" spans="1:55" x14ac:dyDescent="0.25">
      <c r="A1641" s="341"/>
      <c r="B1641" s="347"/>
      <c r="C1641" s="354"/>
      <c r="D1641" s="441"/>
      <c r="E1641" s="408"/>
      <c r="F1641" s="7" t="s">
        <v>153</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f>G1641+H1641+I1641+J1641+K1641+L1641+M1641+N1641</f>
        <v>1000000</v>
      </c>
      <c r="AZ1641" s="199"/>
      <c r="BA1641" s="202">
        <v>19</v>
      </c>
      <c r="BB1641" s="211">
        <v>948284</v>
      </c>
      <c r="BC1641" s="202" t="s">
        <v>1807</v>
      </c>
    </row>
    <row r="1642" spans="1:55" x14ac:dyDescent="0.25">
      <c r="A1642" s="209"/>
      <c r="B1642" s="210"/>
      <c r="C1642" s="139"/>
      <c r="D1642" s="302"/>
      <c r="E1642" s="217"/>
      <c r="F1642" s="77" t="s">
        <v>151</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v>519552.37</v>
      </c>
      <c r="AZ1642" s="199"/>
      <c r="BA1642" s="202">
        <v>5</v>
      </c>
      <c r="BB1642" s="211">
        <v>498637.82</v>
      </c>
      <c r="BC1642" s="202" t="s">
        <v>738</v>
      </c>
    </row>
    <row r="1643" spans="1:55" x14ac:dyDescent="0.25">
      <c r="A1643" s="69"/>
      <c r="B1643" s="23" t="s">
        <v>1655</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94">
        <f>SUM(AY1637:AY1642)</f>
        <v>2296878.87</v>
      </c>
      <c r="AZ1643" s="193">
        <f>AY1643/E1637</f>
        <v>0.9892007305156757</v>
      </c>
      <c r="BA1643" s="202"/>
      <c r="BB1643" s="211"/>
      <c r="BC1643" s="202"/>
    </row>
    <row r="1644" spans="1:55" x14ac:dyDescent="0.25">
      <c r="A1644" s="336">
        <v>189</v>
      </c>
      <c r="B1644" s="345" t="s">
        <v>1831</v>
      </c>
      <c r="C1644" s="352" t="s">
        <v>1832</v>
      </c>
      <c r="D1644" s="433" t="s">
        <v>939</v>
      </c>
      <c r="E1644" s="401">
        <v>1673889.5300000003</v>
      </c>
      <c r="F1644" s="156" t="s">
        <v>245</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v>185484.61</v>
      </c>
      <c r="AZ1644" s="192"/>
      <c r="BA1644" s="202">
        <v>6</v>
      </c>
      <c r="BB1644" s="211">
        <v>327016</v>
      </c>
      <c r="BC1644" s="202" t="s">
        <v>101</v>
      </c>
    </row>
    <row r="1645" spans="1:55" x14ac:dyDescent="0.25">
      <c r="A1645" s="337"/>
      <c r="B1645" s="346"/>
      <c r="C1645" s="353"/>
      <c r="D1645" s="434"/>
      <c r="E1645" s="402"/>
      <c r="F1645" s="156" t="s">
        <v>132</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v>533149.4</v>
      </c>
      <c r="AZ1645" s="192"/>
      <c r="BA1645" s="202">
        <v>10</v>
      </c>
      <c r="BB1645" s="211">
        <v>393382</v>
      </c>
      <c r="BC1645" s="202"/>
    </row>
    <row r="1646" spans="1:55" x14ac:dyDescent="0.25">
      <c r="A1646" s="337"/>
      <c r="B1646" s="346"/>
      <c r="C1646" s="353"/>
      <c r="D1646" s="434"/>
      <c r="E1646" s="402"/>
      <c r="F1646" s="156" t="s">
        <v>146</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v>222141.09</v>
      </c>
      <c r="AZ1646" s="192"/>
      <c r="BA1646" s="202">
        <v>2</v>
      </c>
      <c r="BB1646" s="211">
        <v>199954</v>
      </c>
      <c r="BC1646" s="202"/>
    </row>
    <row r="1647" spans="1:55" x14ac:dyDescent="0.25">
      <c r="A1647" s="337"/>
      <c r="B1647" s="346"/>
      <c r="C1647" s="353"/>
      <c r="D1647" s="434"/>
      <c r="E1647" s="402"/>
      <c r="F1647" s="156" t="s">
        <v>151</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v>259155.51</v>
      </c>
      <c r="AZ1647" s="192"/>
      <c r="BA1647" s="202">
        <v>7</v>
      </c>
      <c r="BB1647" s="211">
        <v>224148</v>
      </c>
      <c r="BC1647" s="202"/>
    </row>
    <row r="1648" spans="1:55" x14ac:dyDescent="0.25">
      <c r="A1648" s="337"/>
      <c r="B1648" s="346"/>
      <c r="C1648" s="353"/>
      <c r="D1648" s="434"/>
      <c r="E1648" s="402"/>
      <c r="F1648" s="156" t="s">
        <v>221</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v>111097.71</v>
      </c>
      <c r="AZ1648" s="192"/>
      <c r="BA1648" s="202"/>
      <c r="BB1648" s="211"/>
      <c r="BC1648" s="202"/>
    </row>
    <row r="1649" spans="1:55" x14ac:dyDescent="0.25">
      <c r="A1649" s="341"/>
      <c r="B1649" s="347"/>
      <c r="C1649" s="354"/>
      <c r="D1649" s="435"/>
      <c r="E1649" s="403"/>
      <c r="F1649" s="156" t="s">
        <v>208</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v>111097.71</v>
      </c>
      <c r="AZ1649" s="192"/>
      <c r="BA1649" s="202">
        <v>4</v>
      </c>
      <c r="BB1649" s="211">
        <v>100000</v>
      </c>
      <c r="BC1649" s="202"/>
    </row>
    <row r="1650" spans="1:55" x14ac:dyDescent="0.25">
      <c r="A1650" s="209"/>
      <c r="B1650" s="210"/>
      <c r="C1650" s="139"/>
      <c r="D1650" s="278"/>
      <c r="E1650" s="268"/>
      <c r="F1650" s="279" t="s">
        <v>1826</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v>222141.06</v>
      </c>
      <c r="AZ1650" s="192"/>
      <c r="BA1650" s="202"/>
      <c r="BB1650" s="211"/>
      <c r="BC1650" s="202"/>
    </row>
    <row r="1651" spans="1:55" x14ac:dyDescent="0.25">
      <c r="A1651" s="209"/>
      <c r="B1651" s="210"/>
      <c r="C1651" s="139"/>
      <c r="D1651" s="278"/>
      <c r="E1651" s="268"/>
      <c r="F1651" s="279" t="s">
        <v>154</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v>29622.43</v>
      </c>
      <c r="AZ1651" s="192"/>
      <c r="BA1651" s="202"/>
      <c r="BB1651" s="211"/>
      <c r="BC1651" s="202"/>
    </row>
    <row r="1652" spans="1:55" x14ac:dyDescent="0.25">
      <c r="A1652" s="69"/>
      <c r="B1652" s="23" t="s">
        <v>1655</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94">
        <f>SUM(AY1644:AY1651)</f>
        <v>1673889.5199999998</v>
      </c>
      <c r="AZ1652" s="193">
        <f>AY1652/E1644</f>
        <v>0.99999999402588979</v>
      </c>
      <c r="BA1652" s="202"/>
      <c r="BB1652" s="211"/>
      <c r="BC1652" s="202"/>
    </row>
    <row r="1653" spans="1:55" ht="15" customHeight="1" x14ac:dyDescent="0.25">
      <c r="A1653" s="336">
        <v>190</v>
      </c>
      <c r="B1653" s="345" t="s">
        <v>1834</v>
      </c>
      <c r="C1653" s="352" t="s">
        <v>1835</v>
      </c>
      <c r="D1653" s="370" t="s">
        <v>1231</v>
      </c>
      <c r="E1653" s="406">
        <v>2376022.31</v>
      </c>
      <c r="F1653" s="7" t="s">
        <v>1833</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8">
        <f>N1653+M1653+L1653+K1653+J1653+I1653+H1653+G1653</f>
        <v>604735</v>
      </c>
      <c r="AZ1653" s="192"/>
      <c r="BA1653" s="202">
        <v>4</v>
      </c>
      <c r="BB1653" s="211">
        <v>124937</v>
      </c>
      <c r="BC1653" s="202" t="s">
        <v>102</v>
      </c>
    </row>
    <row r="1654" spans="1:55" ht="15" customHeight="1" x14ac:dyDescent="0.25">
      <c r="A1654" s="337"/>
      <c r="B1654" s="346"/>
      <c r="C1654" s="353"/>
      <c r="D1654" s="353"/>
      <c r="E1654" s="407"/>
      <c r="F1654" s="7" t="s">
        <v>213</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8">
        <f>N1654+M1654+L1654+K1654+J1654+I1654+H1654+G1654</f>
        <v>819318</v>
      </c>
      <c r="AZ1654" s="192"/>
      <c r="BA1654" s="202">
        <v>15</v>
      </c>
      <c r="BB1654" s="211">
        <v>749990</v>
      </c>
      <c r="BC1654" s="202" t="s">
        <v>103</v>
      </c>
    </row>
    <row r="1655" spans="1:55" x14ac:dyDescent="0.25">
      <c r="A1655" s="337"/>
      <c r="B1655" s="346"/>
      <c r="C1655" s="353"/>
      <c r="D1655" s="353"/>
      <c r="E1655" s="407"/>
      <c r="F1655" s="7" t="s">
        <v>271</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8">
        <f>N1655+M1655+L1655+K1655+J1655+I1655+H1655+G1655</f>
        <v>795909</v>
      </c>
      <c r="AZ1655" s="192"/>
      <c r="BA1655" s="202">
        <v>10</v>
      </c>
      <c r="BB1655" s="211">
        <v>651103.74</v>
      </c>
      <c r="BC1655" s="202" t="s">
        <v>1187</v>
      </c>
    </row>
    <row r="1656" spans="1:55" x14ac:dyDescent="0.25">
      <c r="A1656" s="341"/>
      <c r="B1656" s="347"/>
      <c r="C1656" s="354"/>
      <c r="D1656" s="354"/>
      <c r="E1656" s="408"/>
      <c r="F1656" s="7" t="s">
        <v>218</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8">
        <v>156061</v>
      </c>
      <c r="AZ1656" s="192"/>
      <c r="BA1656" s="202"/>
      <c r="BB1656" s="211"/>
      <c r="BC1656" s="202" t="s">
        <v>739</v>
      </c>
    </row>
    <row r="1657" spans="1:55" x14ac:dyDescent="0.25">
      <c r="A1657" s="69"/>
      <c r="B1657" s="23" t="s">
        <v>1655</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94">
        <f>SUM(AY1653:AY1656)</f>
        <v>2376023</v>
      </c>
      <c r="AZ1657" s="193">
        <f>AY1657/E1653</f>
        <v>1.0000002904013137</v>
      </c>
      <c r="BA1657" s="202"/>
      <c r="BB1657" s="211"/>
      <c r="BC1657" s="202"/>
    </row>
    <row r="1658" spans="1:55" x14ac:dyDescent="0.25">
      <c r="A1658" s="336">
        <v>191</v>
      </c>
      <c r="B1658" s="345" t="s">
        <v>1837</v>
      </c>
      <c r="C1658" s="352" t="s">
        <v>1838</v>
      </c>
      <c r="D1658" s="370" t="s">
        <v>940</v>
      </c>
      <c r="E1658" s="401">
        <v>1765320.4</v>
      </c>
      <c r="F1658" s="7" t="s">
        <v>1836</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v>680425.83</v>
      </c>
      <c r="AZ1658" s="192"/>
      <c r="BA1658" s="202">
        <v>12</v>
      </c>
      <c r="BB1658" s="211">
        <v>677465</v>
      </c>
      <c r="BC1658" s="202"/>
    </row>
    <row r="1659" spans="1:55" x14ac:dyDescent="0.25">
      <c r="A1659" s="337"/>
      <c r="B1659" s="346"/>
      <c r="C1659" s="353"/>
      <c r="D1659" s="371"/>
      <c r="E1659" s="402"/>
      <c r="F1659" s="7" t="s">
        <v>166</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v>280000</v>
      </c>
      <c r="AZ1659" s="192"/>
      <c r="BA1659" s="202">
        <v>7</v>
      </c>
      <c r="BB1659" s="211">
        <v>280000</v>
      </c>
      <c r="BC1659" s="202"/>
    </row>
    <row r="1660" spans="1:55" x14ac:dyDescent="0.25">
      <c r="A1660" s="337"/>
      <c r="B1660" s="346"/>
      <c r="C1660" s="353"/>
      <c r="D1660" s="371"/>
      <c r="E1660" s="402"/>
      <c r="F1660" s="7" t="s">
        <v>169</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v>471126.54</v>
      </c>
      <c r="AZ1660" s="192"/>
      <c r="BA1660" s="202">
        <v>7</v>
      </c>
      <c r="BB1660" s="211">
        <v>328660</v>
      </c>
      <c r="BC1660" s="202"/>
    </row>
    <row r="1661" spans="1:55" x14ac:dyDescent="0.25">
      <c r="A1661" s="337"/>
      <c r="B1661" s="346"/>
      <c r="C1661" s="353"/>
      <c r="D1661" s="371"/>
      <c r="E1661" s="402"/>
      <c r="F1661" s="7" t="s">
        <v>165</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v>60000</v>
      </c>
      <c r="AZ1661" s="192"/>
      <c r="BA1661" s="202">
        <v>2</v>
      </c>
      <c r="BB1661" s="211">
        <v>60000</v>
      </c>
      <c r="BC1661" s="202"/>
    </row>
    <row r="1662" spans="1:55" x14ac:dyDescent="0.25">
      <c r="A1662" s="337"/>
      <c r="B1662" s="346"/>
      <c r="C1662" s="353"/>
      <c r="D1662" s="371"/>
      <c r="E1662" s="402"/>
      <c r="F1662" s="7" t="s">
        <v>144</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v>74193.05</v>
      </c>
      <c r="AZ1662" s="192"/>
      <c r="BA1662" s="202">
        <v>5</v>
      </c>
      <c r="BB1662" s="211">
        <v>74193.05</v>
      </c>
      <c r="BC1662" s="202"/>
    </row>
    <row r="1663" spans="1:55" x14ac:dyDescent="0.25">
      <c r="A1663" s="337"/>
      <c r="B1663" s="346"/>
      <c r="C1663" s="353"/>
      <c r="D1663" s="371"/>
      <c r="E1663" s="402"/>
      <c r="F1663" s="7" t="s">
        <v>314</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v>40000</v>
      </c>
      <c r="AZ1663" s="192"/>
      <c r="BA1663" s="202"/>
      <c r="BB1663" s="211"/>
      <c r="BC1663" s="202"/>
    </row>
    <row r="1664" spans="1:55" x14ac:dyDescent="0.25">
      <c r="A1664" s="337"/>
      <c r="B1664" s="346"/>
      <c r="C1664" s="353"/>
      <c r="D1664" s="371"/>
      <c r="E1664" s="402"/>
      <c r="F1664" s="7" t="s">
        <v>1839</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v>115500</v>
      </c>
      <c r="AZ1664" s="192"/>
      <c r="BA1664" s="202"/>
      <c r="BB1664" s="211"/>
      <c r="BC1664" s="202"/>
    </row>
    <row r="1665" spans="1:55" x14ac:dyDescent="0.25">
      <c r="A1665" s="337"/>
      <c r="B1665" s="346"/>
      <c r="C1665" s="353"/>
      <c r="D1665" s="371"/>
      <c r="E1665" s="402"/>
      <c r="F1665" s="7" t="s">
        <v>1840</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v>11957.78</v>
      </c>
      <c r="AZ1665" s="192"/>
      <c r="BA1665" s="202"/>
      <c r="BB1665" s="211"/>
      <c r="BC1665" s="202" t="s">
        <v>1465</v>
      </c>
    </row>
    <row r="1666" spans="1:55" x14ac:dyDescent="0.25">
      <c r="A1666" s="337"/>
      <c r="B1666" s="346"/>
      <c r="C1666" s="353"/>
      <c r="D1666" s="371"/>
      <c r="E1666" s="402"/>
      <c r="F1666" s="7" t="s">
        <v>322</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v>6799.59</v>
      </c>
      <c r="AZ1666" s="192"/>
      <c r="BA1666" s="202"/>
      <c r="BB1666" s="211"/>
      <c r="BC1666" s="202" t="s">
        <v>1465</v>
      </c>
    </row>
    <row r="1667" spans="1:55" x14ac:dyDescent="0.25">
      <c r="A1667" s="337"/>
      <c r="B1667" s="346"/>
      <c r="C1667" s="353"/>
      <c r="D1667" s="371"/>
      <c r="E1667" s="402"/>
      <c r="F1667" s="7" t="s">
        <v>1841</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v>4340.16</v>
      </c>
      <c r="AZ1667" s="192"/>
      <c r="BA1667" s="202"/>
      <c r="BB1667" s="211"/>
      <c r="BC1667" s="202" t="s">
        <v>1465</v>
      </c>
    </row>
    <row r="1668" spans="1:55" x14ac:dyDescent="0.25">
      <c r="A1668" s="337"/>
      <c r="B1668" s="346"/>
      <c r="C1668" s="353"/>
      <c r="D1668" s="371"/>
      <c r="E1668" s="402"/>
      <c r="F1668" s="7" t="s">
        <v>1842</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v>14467.21</v>
      </c>
      <c r="AZ1668" s="192"/>
      <c r="BA1668" s="202"/>
      <c r="BB1668" s="211"/>
      <c r="BC1668" s="202" t="s">
        <v>1465</v>
      </c>
    </row>
    <row r="1669" spans="1:55" x14ac:dyDescent="0.25">
      <c r="A1669" s="341"/>
      <c r="B1669" s="347"/>
      <c r="C1669" s="354"/>
      <c r="D1669" s="385"/>
      <c r="E1669" s="403"/>
      <c r="F1669" s="7" t="s">
        <v>398</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v>6510.24</v>
      </c>
      <c r="AZ1669" s="192"/>
      <c r="BA1669" s="202"/>
      <c r="BB1669" s="211"/>
      <c r="BC1669" s="202" t="s">
        <v>1465</v>
      </c>
    </row>
    <row r="1670" spans="1:55" x14ac:dyDescent="0.25">
      <c r="A1670" s="69"/>
      <c r="B1670" s="23" t="s">
        <v>1655</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94">
        <f>SUM(AY1658:AY1669)</f>
        <v>1765320.4</v>
      </c>
      <c r="AZ1670" s="193">
        <f>AY1670/E1658</f>
        <v>1</v>
      </c>
      <c r="BA1670" s="202"/>
      <c r="BB1670" s="211"/>
      <c r="BC1670" s="202"/>
    </row>
    <row r="1671" spans="1:55" ht="15" customHeight="1" x14ac:dyDescent="0.25">
      <c r="A1671" s="336">
        <v>192</v>
      </c>
      <c r="B1671" s="345" t="s">
        <v>1843</v>
      </c>
      <c r="C1671" s="349" t="s">
        <v>1844</v>
      </c>
      <c r="D1671" s="372" t="s">
        <v>853</v>
      </c>
      <c r="E1671" s="425">
        <v>1879972.25</v>
      </c>
      <c r="F1671" s="46" t="s">
        <v>1785</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98">
        <v>220000</v>
      </c>
      <c r="AZ1671" s="192"/>
      <c r="BA1671" s="202">
        <v>5</v>
      </c>
      <c r="BB1671" s="211">
        <v>270000</v>
      </c>
      <c r="BC1671" s="202" t="s">
        <v>1700</v>
      </c>
    </row>
    <row r="1672" spans="1:55" x14ac:dyDescent="0.25">
      <c r="A1672" s="337"/>
      <c r="B1672" s="423"/>
      <c r="C1672" s="350"/>
      <c r="D1672" s="381"/>
      <c r="E1672" s="426"/>
      <c r="F1672" s="46" t="s">
        <v>222</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98">
        <v>270000</v>
      </c>
      <c r="AZ1672" s="192"/>
      <c r="BA1672" s="202">
        <v>4</v>
      </c>
      <c r="BB1672" s="211">
        <v>219151</v>
      </c>
      <c r="BC1672" s="202" t="s">
        <v>1701</v>
      </c>
    </row>
    <row r="1673" spans="1:55" x14ac:dyDescent="0.25">
      <c r="A1673" s="337"/>
      <c r="B1673" s="423"/>
      <c r="C1673" s="350"/>
      <c r="D1673" s="381"/>
      <c r="E1673" s="426"/>
      <c r="F1673" s="46" t="s">
        <v>1821</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98">
        <v>468512.53</v>
      </c>
      <c r="AZ1673" s="192"/>
      <c r="BA1673" s="202">
        <v>11</v>
      </c>
      <c r="BB1673" s="211">
        <v>440000</v>
      </c>
      <c r="BC1673" s="202" t="s">
        <v>1702</v>
      </c>
    </row>
    <row r="1674" spans="1:55" x14ac:dyDescent="0.25">
      <c r="A1674" s="337"/>
      <c r="B1674" s="423"/>
      <c r="C1674" s="350"/>
      <c r="D1674" s="381"/>
      <c r="E1674" s="426"/>
      <c r="F1674" s="46" t="s">
        <v>404</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98">
        <v>150000</v>
      </c>
      <c r="AZ1674" s="192"/>
      <c r="BA1674" s="202">
        <v>3</v>
      </c>
      <c r="BB1674" s="211">
        <v>150000</v>
      </c>
      <c r="BC1674" s="202"/>
    </row>
    <row r="1675" spans="1:55" x14ac:dyDescent="0.25">
      <c r="A1675" s="337"/>
      <c r="B1675" s="423"/>
      <c r="C1675" s="350"/>
      <c r="D1675" s="381"/>
      <c r="E1675" s="426"/>
      <c r="F1675" s="46" t="s">
        <v>126</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98">
        <v>153739.10999999999</v>
      </c>
      <c r="AZ1675" s="192"/>
      <c r="BA1675" s="202">
        <v>3</v>
      </c>
      <c r="BB1675" s="211">
        <v>133739.10999999999</v>
      </c>
      <c r="BC1675" s="202" t="s">
        <v>1703</v>
      </c>
    </row>
    <row r="1676" spans="1:55" x14ac:dyDescent="0.25">
      <c r="A1676" s="337"/>
      <c r="B1676" s="423"/>
      <c r="C1676" s="350"/>
      <c r="D1676" s="381"/>
      <c r="E1676" s="426"/>
      <c r="F1676" s="46" t="s">
        <v>221</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98">
        <v>330000</v>
      </c>
      <c r="AZ1676" s="192"/>
      <c r="BA1676" s="202">
        <v>9</v>
      </c>
      <c r="BB1676" s="211">
        <v>330000</v>
      </c>
      <c r="BC1676" s="202" t="s">
        <v>1703</v>
      </c>
    </row>
    <row r="1677" spans="1:55" x14ac:dyDescent="0.25">
      <c r="A1677" s="337"/>
      <c r="B1677" s="423"/>
      <c r="C1677" s="350"/>
      <c r="D1677" s="381"/>
      <c r="E1677" s="426"/>
      <c r="F1677" s="46" t="s">
        <v>1845</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98">
        <v>194575</v>
      </c>
      <c r="AZ1677" s="192"/>
      <c r="BA1677" s="202">
        <v>1</v>
      </c>
      <c r="BB1677" s="211">
        <v>194575</v>
      </c>
      <c r="BC1677" s="202" t="s">
        <v>1703</v>
      </c>
    </row>
    <row r="1678" spans="1:55" x14ac:dyDescent="0.25">
      <c r="A1678" s="337"/>
      <c r="B1678" s="423"/>
      <c r="C1678" s="350"/>
      <c r="D1678" s="381"/>
      <c r="E1678" s="426"/>
      <c r="F1678" s="46" t="s">
        <v>379</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98">
        <v>59835.53</v>
      </c>
      <c r="AZ1678" s="192"/>
      <c r="BA1678" s="202">
        <v>1</v>
      </c>
      <c r="BB1678" s="211">
        <v>59835.53</v>
      </c>
      <c r="BC1678" s="202" t="s">
        <v>1703</v>
      </c>
    </row>
    <row r="1679" spans="1:55" x14ac:dyDescent="0.25">
      <c r="A1679" s="341"/>
      <c r="B1679" s="424"/>
      <c r="C1679" s="351"/>
      <c r="D1679" s="393"/>
      <c r="E1679" s="427"/>
      <c r="F1679" s="46" t="s">
        <v>1846</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98">
        <v>33310.15</v>
      </c>
      <c r="AZ1679" s="192"/>
      <c r="BA1679" s="202"/>
      <c r="BB1679" s="211"/>
      <c r="BC1679" s="202"/>
    </row>
    <row r="1680" spans="1:55" x14ac:dyDescent="0.25">
      <c r="A1680" s="69"/>
      <c r="B1680" s="23" t="s">
        <v>1655</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94">
        <f>SUM(AY1671:AY1679)</f>
        <v>1879972.32</v>
      </c>
      <c r="AZ1680" s="193">
        <f>AY1680/E1671</f>
        <v>1.0000000372345923</v>
      </c>
      <c r="BA1680" s="202"/>
      <c r="BB1680" s="211"/>
      <c r="BC1680" s="202"/>
    </row>
    <row r="1681" spans="1:55" ht="15" customHeight="1" x14ac:dyDescent="0.25">
      <c r="A1681" s="336">
        <v>193</v>
      </c>
      <c r="B1681" s="362" t="s">
        <v>1849</v>
      </c>
      <c r="C1681" s="349" t="s">
        <v>1844</v>
      </c>
      <c r="D1681" s="372" t="s">
        <v>854</v>
      </c>
      <c r="E1681" s="425">
        <v>1641583.25</v>
      </c>
      <c r="F1681" s="46" t="s">
        <v>1847</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98">
        <v>179417</v>
      </c>
      <c r="AZ1681" s="192"/>
      <c r="BA1681" s="202">
        <v>7</v>
      </c>
      <c r="BB1681" s="211">
        <v>230000</v>
      </c>
      <c r="BC1681" s="202" t="s">
        <v>1580</v>
      </c>
    </row>
    <row r="1682" spans="1:55" x14ac:dyDescent="0.25">
      <c r="A1682" s="337"/>
      <c r="B1682" s="373"/>
      <c r="C1682" s="350"/>
      <c r="D1682" s="381"/>
      <c r="E1682" s="426"/>
      <c r="F1682" s="46" t="s">
        <v>1848</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98">
        <v>22427</v>
      </c>
      <c r="AZ1682" s="192"/>
      <c r="BA1682" s="202">
        <v>2</v>
      </c>
      <c r="BB1682" s="211">
        <v>29934</v>
      </c>
      <c r="BC1682" s="202" t="s">
        <v>1581</v>
      </c>
    </row>
    <row r="1683" spans="1:55" x14ac:dyDescent="0.25">
      <c r="A1683" s="337"/>
      <c r="B1683" s="373"/>
      <c r="C1683" s="350"/>
      <c r="D1683" s="381"/>
      <c r="E1683" s="426"/>
      <c r="F1683" s="46" t="s">
        <v>1850</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98">
        <v>260000</v>
      </c>
      <c r="AZ1683" s="192"/>
      <c r="BA1683" s="202">
        <v>9</v>
      </c>
      <c r="BB1683" s="211">
        <v>414000</v>
      </c>
      <c r="BC1683" s="202" t="s">
        <v>1582</v>
      </c>
    </row>
    <row r="1684" spans="1:55" x14ac:dyDescent="0.25">
      <c r="A1684" s="337"/>
      <c r="B1684" s="373"/>
      <c r="C1684" s="350"/>
      <c r="D1684" s="381"/>
      <c r="E1684" s="426"/>
      <c r="F1684" s="46" t="s">
        <v>1851</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98">
        <v>400000</v>
      </c>
      <c r="AZ1684" s="192"/>
      <c r="BA1684" s="202">
        <v>5</v>
      </c>
      <c r="BB1684" s="211">
        <v>499937</v>
      </c>
      <c r="BC1684" s="202" t="s">
        <v>94</v>
      </c>
    </row>
    <row r="1685" spans="1:55" x14ac:dyDescent="0.25">
      <c r="A1685" s="341"/>
      <c r="B1685" s="374"/>
      <c r="C1685" s="351"/>
      <c r="D1685" s="393"/>
      <c r="E1685" s="427"/>
      <c r="F1685" s="46" t="s">
        <v>1160</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98">
        <f>G1685+H1685+I1685+J1685+K1685+L1685+M1685+N1685</f>
        <v>296893.25</v>
      </c>
      <c r="AZ1685" s="192"/>
      <c r="BA1685" s="202">
        <v>8</v>
      </c>
      <c r="BB1685" s="211">
        <v>287704.99</v>
      </c>
      <c r="BC1685" s="202" t="s">
        <v>95</v>
      </c>
    </row>
    <row r="1686" spans="1:55" x14ac:dyDescent="0.25">
      <c r="A1686" s="209"/>
      <c r="B1686" s="222"/>
      <c r="C1686" s="221"/>
      <c r="D1686" s="219"/>
      <c r="E1686" s="218"/>
      <c r="F1686" s="136" t="s">
        <v>1852</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98">
        <f>G1686+H1686+I1686+J1686+K1686+L1686+M1686+N1686</f>
        <v>482846</v>
      </c>
      <c r="AZ1686" s="192"/>
      <c r="BA1686" s="202">
        <v>8</v>
      </c>
      <c r="BB1686" s="211">
        <v>478751</v>
      </c>
      <c r="BC1686" s="202" t="s">
        <v>96</v>
      </c>
    </row>
    <row r="1687" spans="1:55" x14ac:dyDescent="0.25">
      <c r="A1687" s="69"/>
      <c r="B1687" s="23" t="s">
        <v>1655</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94">
        <f>SUM(AY1681:AY1686)</f>
        <v>1641583.25</v>
      </c>
      <c r="AZ1687" s="193">
        <f>AY1687/E1681</f>
        <v>1</v>
      </c>
      <c r="BA1687" s="202"/>
      <c r="BB1687" s="211"/>
      <c r="BC1687" s="202"/>
    </row>
    <row r="1688" spans="1:55" ht="15" customHeight="1" x14ac:dyDescent="0.25">
      <c r="A1688" s="336">
        <v>194</v>
      </c>
      <c r="B1688" s="362" t="s">
        <v>1856</v>
      </c>
      <c r="C1688" s="349" t="s">
        <v>1844</v>
      </c>
      <c r="D1688" s="372" t="s">
        <v>855</v>
      </c>
      <c r="E1688" s="425">
        <v>2388201.9300000002</v>
      </c>
      <c r="F1688" s="46" t="s">
        <v>1762</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98">
        <f>SUM(G1688:N1688)</f>
        <v>905155.97</v>
      </c>
      <c r="AZ1688" s="192"/>
      <c r="BA1688" s="202">
        <v>11</v>
      </c>
      <c r="BB1688" s="211">
        <v>904500.68</v>
      </c>
      <c r="BC1688" s="202" t="s">
        <v>1441</v>
      </c>
    </row>
    <row r="1689" spans="1:55" x14ac:dyDescent="0.25">
      <c r="A1689" s="337"/>
      <c r="B1689" s="373"/>
      <c r="C1689" s="373"/>
      <c r="D1689" s="381"/>
      <c r="E1689" s="426"/>
      <c r="F1689" s="46" t="s">
        <v>1853</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98">
        <f>SUM(G1689:N1689)</f>
        <v>178524.18</v>
      </c>
      <c r="AZ1689" s="192"/>
      <c r="BA1689" s="202">
        <v>2</v>
      </c>
      <c r="BB1689" s="211">
        <v>178443</v>
      </c>
      <c r="BC1689" s="202" t="s">
        <v>1483</v>
      </c>
    </row>
    <row r="1690" spans="1:55" x14ac:dyDescent="0.25">
      <c r="A1690" s="337"/>
      <c r="B1690" s="373"/>
      <c r="C1690" s="373"/>
      <c r="D1690" s="381"/>
      <c r="E1690" s="426"/>
      <c r="F1690" s="46" t="s">
        <v>1854</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98">
        <f>SUM(G1690:N1690)</f>
        <v>310000</v>
      </c>
      <c r="AZ1690" s="192"/>
      <c r="BA1690" s="202">
        <v>4</v>
      </c>
      <c r="BB1690" s="211">
        <v>280000</v>
      </c>
      <c r="BC1690" s="202" t="s">
        <v>1207</v>
      </c>
    </row>
    <row r="1691" spans="1:55" x14ac:dyDescent="0.25">
      <c r="A1691" s="337"/>
      <c r="B1691" s="373"/>
      <c r="C1691" s="373"/>
      <c r="D1691" s="381"/>
      <c r="E1691" s="426"/>
      <c r="F1691" s="46" t="s">
        <v>1855</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98">
        <f>SUM(G1691:N1691)</f>
        <v>360000</v>
      </c>
      <c r="AZ1691" s="192"/>
      <c r="BA1691" s="202">
        <v>6</v>
      </c>
      <c r="BB1691" s="211">
        <v>520662.96</v>
      </c>
      <c r="BC1691" s="202" t="s">
        <v>1442</v>
      </c>
    </row>
    <row r="1692" spans="1:55" x14ac:dyDescent="0.25">
      <c r="A1692" s="337"/>
      <c r="B1692" s="373"/>
      <c r="C1692" s="373"/>
      <c r="D1692" s="381"/>
      <c r="E1692" s="426"/>
      <c r="F1692" s="46" t="s">
        <v>469</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98">
        <v>150000</v>
      </c>
      <c r="AZ1692" s="192"/>
      <c r="BA1692" s="202">
        <v>1</v>
      </c>
      <c r="BB1692" s="211">
        <v>48783</v>
      </c>
      <c r="BC1692" s="202" t="s">
        <v>1484</v>
      </c>
    </row>
    <row r="1693" spans="1:55" x14ac:dyDescent="0.25">
      <c r="A1693" s="337"/>
      <c r="B1693" s="373"/>
      <c r="C1693" s="373"/>
      <c r="D1693" s="381"/>
      <c r="E1693" s="426"/>
      <c r="F1693" s="46" t="s">
        <v>1857</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98">
        <f>SUM(G1693:N1693)</f>
        <v>135000</v>
      </c>
      <c r="AZ1693" s="192"/>
      <c r="BA1693" s="202">
        <v>5</v>
      </c>
      <c r="BB1693" s="211">
        <v>125000</v>
      </c>
      <c r="BC1693" s="202" t="s">
        <v>1443</v>
      </c>
    </row>
    <row r="1694" spans="1:55" x14ac:dyDescent="0.25">
      <c r="A1694" s="337"/>
      <c r="B1694" s="373"/>
      <c r="C1694" s="373"/>
      <c r="D1694" s="381"/>
      <c r="E1694" s="426"/>
      <c r="F1694" s="46" t="s">
        <v>461</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98">
        <v>72521.78</v>
      </c>
      <c r="AZ1694" s="192"/>
      <c r="BA1694" s="202"/>
      <c r="BB1694" s="211"/>
      <c r="BC1694" s="202"/>
    </row>
    <row r="1695" spans="1:55" x14ac:dyDescent="0.25">
      <c r="A1695" s="337"/>
      <c r="B1695" s="373"/>
      <c r="C1695" s="373"/>
      <c r="D1695" s="381"/>
      <c r="E1695" s="426"/>
      <c r="F1695" s="46" t="s">
        <v>1768</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98">
        <v>45000</v>
      </c>
      <c r="AZ1695" s="192"/>
      <c r="BA1695" s="202"/>
      <c r="BB1695" s="211"/>
      <c r="BC1695" s="202"/>
    </row>
    <row r="1696" spans="1:55" x14ac:dyDescent="0.25">
      <c r="A1696" s="337"/>
      <c r="B1696" s="373"/>
      <c r="C1696" s="373"/>
      <c r="D1696" s="381"/>
      <c r="E1696" s="426"/>
      <c r="F1696" s="46" t="s">
        <v>1858</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98">
        <v>160000</v>
      </c>
      <c r="AZ1696" s="192"/>
      <c r="BA1696" s="202"/>
      <c r="BB1696" s="211"/>
      <c r="BC1696" s="202"/>
    </row>
    <row r="1697" spans="1:55" x14ac:dyDescent="0.25">
      <c r="A1697" s="341"/>
      <c r="B1697" s="374"/>
      <c r="C1697" s="374"/>
      <c r="D1697" s="393"/>
      <c r="E1697" s="427"/>
      <c r="F1697" s="46" t="s">
        <v>304</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98">
        <v>72000</v>
      </c>
      <c r="AZ1697" s="192"/>
      <c r="BA1697" s="202"/>
      <c r="BB1697" s="211"/>
      <c r="BC1697" s="202"/>
    </row>
    <row r="1698" spans="1:55" x14ac:dyDescent="0.25">
      <c r="A1698" s="69"/>
      <c r="B1698" s="23" t="s">
        <v>1655</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94">
        <f>SUM(AY1688:AY1697)</f>
        <v>2388201.9299999997</v>
      </c>
      <c r="AZ1698" s="193">
        <f>AY1698/E1688</f>
        <v>0.99999999999999978</v>
      </c>
      <c r="BA1698" s="202"/>
      <c r="BB1698" s="211"/>
      <c r="BC1698" s="202"/>
    </row>
    <row r="1699" spans="1:55" ht="15" customHeight="1" x14ac:dyDescent="0.25">
      <c r="A1699" s="515">
        <v>195</v>
      </c>
      <c r="B1699" s="362" t="s">
        <v>1862</v>
      </c>
      <c r="C1699" s="349" t="s">
        <v>1844</v>
      </c>
      <c r="D1699" s="372" t="s">
        <v>856</v>
      </c>
      <c r="E1699" s="425">
        <v>2337944.31</v>
      </c>
      <c r="F1699" s="46" t="s">
        <v>1859</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138">
        <v>345463.79</v>
      </c>
      <c r="AZ1699" s="192"/>
      <c r="BA1699" s="202">
        <v>7</v>
      </c>
      <c r="BB1699" s="211">
        <v>345463.79300000001</v>
      </c>
      <c r="BC1699" s="202" t="s">
        <v>1494</v>
      </c>
    </row>
    <row r="1700" spans="1:55" x14ac:dyDescent="0.25">
      <c r="A1700" s="516"/>
      <c r="B1700" s="363"/>
      <c r="C1700" s="350"/>
      <c r="D1700" s="381"/>
      <c r="E1700" s="426"/>
      <c r="F1700" s="46" t="s">
        <v>1860</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138">
        <v>320000</v>
      </c>
      <c r="AZ1700" s="192"/>
      <c r="BA1700" s="202">
        <v>8</v>
      </c>
      <c r="BB1700" s="211">
        <v>320000</v>
      </c>
      <c r="BC1700" s="202" t="s">
        <v>1494</v>
      </c>
    </row>
    <row r="1701" spans="1:55" x14ac:dyDescent="0.25">
      <c r="A1701" s="516"/>
      <c r="B1701" s="363"/>
      <c r="C1701" s="350"/>
      <c r="D1701" s="381"/>
      <c r="E1701" s="426"/>
      <c r="F1701" s="46" t="s">
        <v>1861</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138">
        <v>90000</v>
      </c>
      <c r="AZ1701" s="192"/>
      <c r="BA1701" s="202">
        <v>6</v>
      </c>
      <c r="BB1701" s="211">
        <v>90000</v>
      </c>
      <c r="BC1701" s="202" t="s">
        <v>1494</v>
      </c>
    </row>
    <row r="1702" spans="1:55" x14ac:dyDescent="0.25">
      <c r="A1702" s="516"/>
      <c r="B1702" s="363"/>
      <c r="C1702" s="350"/>
      <c r="D1702" s="381"/>
      <c r="E1702" s="426"/>
      <c r="F1702" s="46" t="s">
        <v>1376</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v>96816.84</v>
      </c>
      <c r="AW1702" s="48"/>
      <c r="AX1702" s="48"/>
      <c r="AY1702" s="138">
        <v>96816.84</v>
      </c>
      <c r="AZ1702" s="192"/>
      <c r="BA1702" s="202">
        <v>1</v>
      </c>
      <c r="BB1702" s="211">
        <v>96816.84</v>
      </c>
      <c r="BC1702" s="202" t="s">
        <v>1583</v>
      </c>
    </row>
    <row r="1703" spans="1:55" x14ac:dyDescent="0.25">
      <c r="A1703" s="516"/>
      <c r="B1703" s="363"/>
      <c r="C1703" s="350"/>
      <c r="D1703" s="381"/>
      <c r="E1703" s="426"/>
      <c r="F1703" s="45" t="s">
        <v>1863</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v>90970.02</v>
      </c>
      <c r="AW1703" s="48"/>
      <c r="AX1703" s="48"/>
      <c r="AY1703" s="138">
        <v>400970.02</v>
      </c>
      <c r="AZ1703" s="192"/>
      <c r="BA1703" s="202">
        <v>5</v>
      </c>
      <c r="BB1703" s="211">
        <v>310000</v>
      </c>
      <c r="BC1703" s="202" t="s">
        <v>1494</v>
      </c>
    </row>
    <row r="1704" spans="1:55" x14ac:dyDescent="0.25">
      <c r="A1704" s="516"/>
      <c r="B1704" s="363"/>
      <c r="C1704" s="350"/>
      <c r="D1704" s="381"/>
      <c r="E1704" s="426"/>
      <c r="F1704" s="45" t="s">
        <v>1377</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138">
        <v>510401.66</v>
      </c>
      <c r="AZ1704" s="192"/>
      <c r="BA1704" s="202">
        <f>3+3</f>
        <v>6</v>
      </c>
      <c r="BB1704" s="211">
        <v>510401.66</v>
      </c>
      <c r="BC1704" s="202" t="s">
        <v>1494</v>
      </c>
    </row>
    <row r="1705" spans="1:55" x14ac:dyDescent="0.25">
      <c r="A1705" s="516"/>
      <c r="B1705" s="363"/>
      <c r="C1705" s="350"/>
      <c r="D1705" s="381"/>
      <c r="E1705" s="426"/>
      <c r="F1705" s="45" t="s">
        <v>1864</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138">
        <v>160134</v>
      </c>
      <c r="AZ1705" s="192"/>
      <c r="BA1705" s="330">
        <v>3</v>
      </c>
      <c r="BB1705" s="331">
        <v>160134</v>
      </c>
      <c r="BC1705" s="330" t="s">
        <v>1494</v>
      </c>
    </row>
    <row r="1706" spans="1:55" x14ac:dyDescent="0.25">
      <c r="A1706" s="517"/>
      <c r="B1706" s="364"/>
      <c r="C1706" s="351"/>
      <c r="D1706" s="393"/>
      <c r="E1706" s="427"/>
      <c r="F1706" s="45" t="s">
        <v>1378</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138">
        <v>414158</v>
      </c>
      <c r="AZ1706" s="192"/>
      <c r="BA1706" s="202">
        <v>11</v>
      </c>
      <c r="BB1706" s="211">
        <v>414158</v>
      </c>
      <c r="BC1706" s="202" t="s">
        <v>1494</v>
      </c>
    </row>
    <row r="1707" spans="1:55" x14ac:dyDescent="0.25">
      <c r="A1707" s="11"/>
      <c r="B1707" s="16" t="s">
        <v>1655</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94">
        <f>SUM(AY1699:AY1706)</f>
        <v>2337944.3099999996</v>
      </c>
      <c r="AZ1707" s="193">
        <f>AY1707/E1699</f>
        <v>0.99999999999999978</v>
      </c>
      <c r="BA1707" s="202"/>
      <c r="BB1707" s="211"/>
      <c r="BC1707" s="202"/>
    </row>
    <row r="1708" spans="1:55" ht="15" customHeight="1" x14ac:dyDescent="0.25">
      <c r="A1708" s="336">
        <v>196</v>
      </c>
      <c r="B1708" s="345" t="s">
        <v>1865</v>
      </c>
      <c r="C1708" s="352" t="s">
        <v>1866</v>
      </c>
      <c r="D1708" s="428" t="s">
        <v>1230</v>
      </c>
      <c r="E1708" s="409">
        <v>1364765.25</v>
      </c>
      <c r="F1708" s="8" t="s">
        <v>173</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8">
        <v>16591.64</v>
      </c>
      <c r="AZ1708" s="192"/>
      <c r="BA1708" s="202">
        <v>1</v>
      </c>
      <c r="BB1708" s="211">
        <v>16582.189999999999</v>
      </c>
      <c r="BC1708" s="202"/>
    </row>
    <row r="1709" spans="1:55" x14ac:dyDescent="0.25">
      <c r="A1709" s="337"/>
      <c r="B1709" s="346"/>
      <c r="C1709" s="353"/>
      <c r="D1709" s="429"/>
      <c r="E1709" s="409"/>
      <c r="F1709" s="78" t="s">
        <v>124</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8">
        <v>166227.37</v>
      </c>
      <c r="AZ1709" s="192"/>
      <c r="BA1709" s="202">
        <v>3</v>
      </c>
      <c r="BB1709" s="211">
        <v>153583</v>
      </c>
      <c r="BC1709" s="202" t="s">
        <v>1544</v>
      </c>
    </row>
    <row r="1710" spans="1:55" x14ac:dyDescent="0.25">
      <c r="A1710" s="337"/>
      <c r="B1710" s="346"/>
      <c r="C1710" s="353"/>
      <c r="D1710" s="429"/>
      <c r="E1710" s="409"/>
      <c r="F1710" s="78" t="s">
        <v>147</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8">
        <v>49871.65</v>
      </c>
      <c r="AZ1710" s="192"/>
      <c r="BA1710" s="202">
        <v>1</v>
      </c>
      <c r="BB1710" s="211">
        <v>40000</v>
      </c>
      <c r="BC1710" s="202" t="s">
        <v>1545</v>
      </c>
    </row>
    <row r="1711" spans="1:55" x14ac:dyDescent="0.25">
      <c r="A1711" s="337"/>
      <c r="B1711" s="346"/>
      <c r="C1711" s="353"/>
      <c r="D1711" s="429"/>
      <c r="E1711" s="409"/>
      <c r="F1711" s="78" t="s">
        <v>177</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8">
        <v>16618.82</v>
      </c>
      <c r="AZ1711" s="192"/>
      <c r="BA1711" s="202"/>
      <c r="BB1711" s="211"/>
      <c r="BC1711" s="202" t="s">
        <v>1546</v>
      </c>
    </row>
    <row r="1712" spans="1:55" x14ac:dyDescent="0.25">
      <c r="A1712" s="337"/>
      <c r="B1712" s="346"/>
      <c r="C1712" s="353"/>
      <c r="D1712" s="429"/>
      <c r="E1712" s="409"/>
      <c r="F1712" s="78" t="s">
        <v>309</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98">
        <v>149569.39000000001</v>
      </c>
      <c r="AZ1712" s="192"/>
      <c r="BA1712" s="202"/>
      <c r="BB1712" s="211"/>
      <c r="BC1712" s="202" t="s">
        <v>1546</v>
      </c>
    </row>
    <row r="1713" spans="1:55" x14ac:dyDescent="0.25">
      <c r="A1713" s="337"/>
      <c r="B1713" s="346"/>
      <c r="C1713" s="353"/>
      <c r="D1713" s="430"/>
      <c r="E1713" s="409"/>
      <c r="F1713" s="78" t="s">
        <v>181</v>
      </c>
      <c r="G1713" s="96"/>
      <c r="H1713" s="96"/>
      <c r="I1713" s="96"/>
      <c r="J1713" s="96"/>
      <c r="K1713" s="96"/>
      <c r="L1713" s="96"/>
      <c r="M1713" s="96"/>
      <c r="N1713" s="137"/>
      <c r="O1713" s="137"/>
      <c r="P1713" s="137"/>
      <c r="Q1713" s="137"/>
      <c r="R1713" s="137">
        <v>390117.63</v>
      </c>
      <c r="S1713" s="137"/>
      <c r="T1713" s="137"/>
      <c r="U1713" s="137"/>
      <c r="V1713" s="137"/>
      <c r="W1713" s="137"/>
      <c r="X1713" s="137" t="s">
        <v>1541</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98">
        <v>390117.63</v>
      </c>
      <c r="AZ1713" s="192"/>
      <c r="BA1713" s="202">
        <v>1</v>
      </c>
      <c r="BB1713" s="211">
        <v>184809</v>
      </c>
      <c r="BC1713" s="202" t="s">
        <v>1547</v>
      </c>
    </row>
    <row r="1714" spans="1:55" x14ac:dyDescent="0.25">
      <c r="A1714" s="209"/>
      <c r="B1714" s="210"/>
      <c r="C1714" s="139"/>
      <c r="D1714" s="238"/>
      <c r="E1714" s="239"/>
      <c r="F1714" s="78" t="s">
        <v>153</v>
      </c>
      <c r="G1714" s="96"/>
      <c r="H1714" s="96"/>
      <c r="I1714" s="96"/>
      <c r="J1714" s="96"/>
      <c r="K1714" s="96"/>
      <c r="L1714" s="96"/>
      <c r="M1714" s="96"/>
      <c r="N1714" s="137"/>
      <c r="O1714" s="137"/>
      <c r="P1714" s="137"/>
      <c r="Q1714" s="137"/>
      <c r="R1714" s="137">
        <v>149577.29</v>
      </c>
      <c r="S1714" s="137"/>
      <c r="T1714" s="137"/>
      <c r="U1714" s="137"/>
      <c r="V1714" s="137"/>
      <c r="W1714" s="137"/>
      <c r="X1714" s="137" t="s">
        <v>1542</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98">
        <v>149577.29</v>
      </c>
      <c r="AZ1714" s="192"/>
      <c r="BA1714" s="202"/>
      <c r="BB1714" s="211"/>
      <c r="BC1714" s="202" t="s">
        <v>1548</v>
      </c>
    </row>
    <row r="1715" spans="1:55" x14ac:dyDescent="0.25">
      <c r="A1715" s="209"/>
      <c r="B1715" s="210"/>
      <c r="C1715" s="139"/>
      <c r="D1715" s="238"/>
      <c r="E1715" s="239"/>
      <c r="F1715" s="78" t="s">
        <v>501</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98">
        <v>332426.03000000003</v>
      </c>
      <c r="AZ1715" s="192"/>
      <c r="BA1715" s="202">
        <v>4</v>
      </c>
      <c r="BB1715" s="211">
        <v>332399</v>
      </c>
      <c r="BC1715" s="202"/>
    </row>
    <row r="1716" spans="1:55" x14ac:dyDescent="0.25">
      <c r="A1716" s="209"/>
      <c r="B1716" s="210"/>
      <c r="C1716" s="139"/>
      <c r="D1716" s="238"/>
      <c r="E1716" s="239"/>
      <c r="F1716" s="78" t="s">
        <v>196</v>
      </c>
      <c r="G1716" s="96"/>
      <c r="H1716" s="96"/>
      <c r="I1716" s="96"/>
      <c r="J1716" s="96"/>
      <c r="K1716" s="96"/>
      <c r="L1716" s="96"/>
      <c r="M1716" s="96"/>
      <c r="N1716" s="137"/>
      <c r="O1716" s="137"/>
      <c r="P1716" s="137"/>
      <c r="Q1716" s="137"/>
      <c r="R1716" s="137">
        <v>33235.39</v>
      </c>
      <c r="S1716" s="137"/>
      <c r="T1716" s="137"/>
      <c r="U1716" s="137"/>
      <c r="V1716" s="137"/>
      <c r="W1716" s="137"/>
      <c r="X1716" s="137" t="s">
        <v>1543</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98">
        <v>33235.39</v>
      </c>
      <c r="AZ1716" s="192"/>
      <c r="BA1716" s="202"/>
      <c r="BB1716" s="211"/>
      <c r="BC1716" s="202" t="s">
        <v>1549</v>
      </c>
    </row>
    <row r="1717" spans="1:55" x14ac:dyDescent="0.25">
      <c r="A1717" s="209"/>
      <c r="B1717" s="210"/>
      <c r="C1717" s="139"/>
      <c r="D1717" s="238"/>
      <c r="E1717" s="239"/>
      <c r="F1717" s="78" t="s">
        <v>1129</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98">
        <v>60530.04</v>
      </c>
      <c r="AZ1717" s="192"/>
      <c r="BA1717" s="202"/>
      <c r="BB1717" s="211"/>
      <c r="BC1717" s="202" t="s">
        <v>1546</v>
      </c>
    </row>
    <row r="1718" spans="1:55" x14ac:dyDescent="0.25">
      <c r="A1718" s="66"/>
      <c r="B1718" s="16" t="s">
        <v>1655</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94">
        <f>SUM(AY1708:AY1717)</f>
        <v>1364765.25</v>
      </c>
      <c r="AZ1718" s="193">
        <f>AY1718/E1708</f>
        <v>1</v>
      </c>
      <c r="BA1718" s="202"/>
      <c r="BB1718" s="211"/>
      <c r="BC1718" s="202"/>
    </row>
    <row r="1719" spans="1:55" x14ac:dyDescent="0.25">
      <c r="A1719" s="336">
        <v>197</v>
      </c>
      <c r="B1719" s="345" t="s">
        <v>649</v>
      </c>
      <c r="C1719" s="352" t="s">
        <v>1866</v>
      </c>
      <c r="D1719" s="431" t="s">
        <v>1147</v>
      </c>
      <c r="E1719" s="442">
        <v>1052526.2482000003</v>
      </c>
      <c r="F1719" s="8" t="s">
        <v>222</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8">
        <v>351099.3</v>
      </c>
      <c r="AZ1719" s="192"/>
      <c r="BA1719" s="202"/>
      <c r="BB1719" s="211"/>
      <c r="BC1719" s="202"/>
    </row>
    <row r="1720" spans="1:55" x14ac:dyDescent="0.25">
      <c r="A1720" s="337"/>
      <c r="B1720" s="346"/>
      <c r="C1720" s="353"/>
      <c r="D1720" s="413"/>
      <c r="E1720" s="443"/>
      <c r="F1720" s="78" t="s">
        <v>223</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8">
        <v>165487.43</v>
      </c>
      <c r="AZ1720" s="192"/>
      <c r="BA1720" s="202">
        <v>5</v>
      </c>
      <c r="BB1720" s="211">
        <v>348642.56</v>
      </c>
      <c r="BC1720" s="202"/>
    </row>
    <row r="1721" spans="1:55" x14ac:dyDescent="0.25">
      <c r="A1721" s="337"/>
      <c r="B1721" s="346"/>
      <c r="C1721" s="353"/>
      <c r="D1721" s="413"/>
      <c r="E1721" s="443"/>
      <c r="F1721" s="78" t="s">
        <v>245</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98">
        <v>287685.63</v>
      </c>
      <c r="AZ1721" s="192"/>
      <c r="BA1721" s="202">
        <v>5</v>
      </c>
      <c r="BB1721" s="211">
        <v>287685</v>
      </c>
      <c r="BC1721" s="202"/>
    </row>
    <row r="1722" spans="1:55" x14ac:dyDescent="0.25">
      <c r="A1722" s="337"/>
      <c r="B1722" s="346"/>
      <c r="C1722" s="353"/>
      <c r="D1722" s="413"/>
      <c r="E1722" s="443"/>
      <c r="F1722" s="78" t="s">
        <v>1151</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8">
        <v>10368.450000000001</v>
      </c>
      <c r="AZ1722" s="192"/>
      <c r="BA1722" s="202"/>
      <c r="BB1722" s="211"/>
      <c r="BC1722" s="202"/>
    </row>
    <row r="1723" spans="1:55" x14ac:dyDescent="0.25">
      <c r="A1723" s="209"/>
      <c r="B1723" s="346"/>
      <c r="C1723" s="353"/>
      <c r="D1723" s="413"/>
      <c r="E1723" s="443"/>
      <c r="F1723" s="78" t="s">
        <v>357</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8">
        <v>103437.9</v>
      </c>
      <c r="AZ1723" s="192"/>
      <c r="BA1723" s="202">
        <v>1</v>
      </c>
      <c r="BB1723" s="211">
        <v>82743</v>
      </c>
      <c r="BC1723" s="202"/>
    </row>
    <row r="1724" spans="1:55" x14ac:dyDescent="0.25">
      <c r="A1724" s="209"/>
      <c r="B1724" s="346"/>
      <c r="C1724" s="353"/>
      <c r="D1724" s="413"/>
      <c r="E1724" s="443"/>
      <c r="F1724" s="78" t="s">
        <v>889</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8">
        <v>10343.200000000001</v>
      </c>
      <c r="AZ1724" s="192"/>
      <c r="BA1724" s="202"/>
      <c r="BB1724" s="211"/>
      <c r="BC1724" s="202"/>
    </row>
    <row r="1725" spans="1:55" x14ac:dyDescent="0.25">
      <c r="A1725" s="209"/>
      <c r="B1725" s="347"/>
      <c r="C1725" s="354"/>
      <c r="D1725" s="414"/>
      <c r="E1725" s="444"/>
      <c r="F1725" s="78" t="s">
        <v>650</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8">
        <v>124104.34</v>
      </c>
      <c r="AZ1725" s="192"/>
      <c r="BA1725" s="202"/>
      <c r="BB1725" s="211"/>
      <c r="BC1725" s="202"/>
    </row>
    <row r="1726" spans="1:55" x14ac:dyDescent="0.25">
      <c r="A1726" s="68"/>
      <c r="B1726" s="21" t="s">
        <v>1655</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94">
        <f>SUM(AY1719:AY1725)</f>
        <v>1052526.25</v>
      </c>
      <c r="AZ1726" s="193">
        <f>AY1726/E1719</f>
        <v>1.0000000017101709</v>
      </c>
      <c r="BA1726" s="202"/>
      <c r="BB1726" s="211"/>
      <c r="BC1726" s="202"/>
    </row>
    <row r="1727" spans="1:55" x14ac:dyDescent="0.25">
      <c r="A1727" s="336">
        <v>198</v>
      </c>
      <c r="B1727" s="345" t="s">
        <v>651</v>
      </c>
      <c r="C1727" s="352" t="s">
        <v>1866</v>
      </c>
      <c r="D1727" s="370" t="s">
        <v>1130</v>
      </c>
      <c r="E1727" s="406">
        <v>1846243.31</v>
      </c>
      <c r="F1727" s="7" t="s">
        <v>213</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8">
        <v>626859</v>
      </c>
      <c r="AZ1727" s="192"/>
      <c r="BA1727" s="202">
        <v>13</v>
      </c>
      <c r="BB1727" s="211">
        <v>625477</v>
      </c>
      <c r="BC1727" s="202"/>
    </row>
    <row r="1728" spans="1:55" x14ac:dyDescent="0.25">
      <c r="A1728" s="337"/>
      <c r="B1728" s="346"/>
      <c r="C1728" s="353"/>
      <c r="D1728" s="353"/>
      <c r="E1728" s="407"/>
      <c r="F1728" s="7" t="s">
        <v>215</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8">
        <v>472095</v>
      </c>
      <c r="AZ1728" s="192"/>
      <c r="BA1728" s="202">
        <v>7</v>
      </c>
      <c r="BB1728" s="211">
        <v>401973</v>
      </c>
      <c r="BC1728" s="202" t="s">
        <v>1623</v>
      </c>
    </row>
    <row r="1729" spans="1:55" x14ac:dyDescent="0.25">
      <c r="A1729" s="337"/>
      <c r="B1729" s="346"/>
      <c r="C1729" s="353"/>
      <c r="D1729" s="353"/>
      <c r="E1729" s="407"/>
      <c r="F1729" s="7" t="s">
        <v>216</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8">
        <v>495262</v>
      </c>
      <c r="AZ1729" s="192"/>
      <c r="BA1729" s="202">
        <v>6</v>
      </c>
      <c r="BB1729" s="211">
        <v>418197</v>
      </c>
      <c r="BC1729" s="202" t="s">
        <v>1624</v>
      </c>
    </row>
    <row r="1730" spans="1:55" x14ac:dyDescent="0.25">
      <c r="A1730" s="341"/>
      <c r="B1730" s="347"/>
      <c r="C1730" s="354"/>
      <c r="D1730" s="354"/>
      <c r="E1730" s="408"/>
      <c r="F1730" s="7" t="s">
        <v>217</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8">
        <v>33701</v>
      </c>
      <c r="AZ1730" s="192"/>
      <c r="BA1730" s="202"/>
      <c r="BB1730" s="211"/>
      <c r="BC1730" s="202" t="s">
        <v>2</v>
      </c>
    </row>
    <row r="1731" spans="1:55" x14ac:dyDescent="0.25">
      <c r="A1731" s="209"/>
      <c r="B1731" s="272"/>
      <c r="C1731" s="30"/>
      <c r="D1731" s="216"/>
      <c r="E1731" s="217"/>
      <c r="F1731" s="77" t="s">
        <v>218</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8">
        <v>51285</v>
      </c>
      <c r="AZ1731" s="192"/>
      <c r="BA1731" s="202"/>
      <c r="BB1731" s="211"/>
      <c r="BC1731" s="202"/>
    </row>
    <row r="1732" spans="1:55" x14ac:dyDescent="0.25">
      <c r="A1732" s="209"/>
      <c r="B1732" s="272"/>
      <c r="C1732" s="30"/>
      <c r="D1732" s="216"/>
      <c r="E1732" s="217"/>
      <c r="F1732" s="77" t="s">
        <v>271</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8">
        <v>39562</v>
      </c>
      <c r="AZ1732" s="192"/>
      <c r="BA1732" s="202"/>
      <c r="BB1732" s="211"/>
      <c r="BC1732" s="202"/>
    </row>
    <row r="1733" spans="1:55" x14ac:dyDescent="0.25">
      <c r="A1733" s="209"/>
      <c r="B1733" s="272"/>
      <c r="C1733" s="30"/>
      <c r="D1733" s="216"/>
      <c r="E1733" s="217"/>
      <c r="F1733" s="77" t="s">
        <v>231</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8">
        <v>105500</v>
      </c>
      <c r="AZ1733" s="192"/>
      <c r="BA1733" s="202"/>
      <c r="BB1733" s="211"/>
      <c r="BC1733" s="202"/>
    </row>
    <row r="1734" spans="1:55" x14ac:dyDescent="0.25">
      <c r="A1734" s="209"/>
      <c r="B1734" s="272"/>
      <c r="C1734" s="30"/>
      <c r="D1734" s="216"/>
      <c r="E1734" s="217"/>
      <c r="F1734" s="77" t="s">
        <v>349</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8">
        <v>21979</v>
      </c>
      <c r="AZ1734" s="192"/>
      <c r="BA1734" s="202">
        <v>1</v>
      </c>
      <c r="BB1734" s="211">
        <v>20970.68</v>
      </c>
      <c r="BC1734" s="202"/>
    </row>
    <row r="1735" spans="1:55" x14ac:dyDescent="0.25">
      <c r="A1735" s="69"/>
      <c r="B1735" s="32" t="s">
        <v>1655</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94">
        <f>SUM(AY1727:AY1734)</f>
        <v>1846243</v>
      </c>
      <c r="AZ1735" s="193">
        <f>AY1735/E1727</f>
        <v>0.99999983209147003</v>
      </c>
      <c r="BA1735" s="202"/>
      <c r="BB1735" s="211"/>
      <c r="BC1735" s="202"/>
    </row>
    <row r="1736" spans="1:55" x14ac:dyDescent="0.25">
      <c r="A1736" s="336">
        <v>199</v>
      </c>
      <c r="B1736" s="345" t="s">
        <v>652</v>
      </c>
      <c r="C1736" s="352" t="s">
        <v>1866</v>
      </c>
      <c r="D1736" s="370" t="s">
        <v>1131</v>
      </c>
      <c r="E1736" s="406">
        <v>2231578.5099999998</v>
      </c>
      <c r="F1736" s="7" t="s">
        <v>349</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8">
        <v>1106680.28</v>
      </c>
      <c r="AZ1736" s="192"/>
      <c r="BA1736" s="202">
        <v>11</v>
      </c>
      <c r="BB1736" s="211">
        <v>1104655</v>
      </c>
      <c r="BC1736" s="202"/>
    </row>
    <row r="1737" spans="1:55" x14ac:dyDescent="0.25">
      <c r="A1737" s="337"/>
      <c r="B1737" s="346"/>
      <c r="C1737" s="353"/>
      <c r="D1737" s="353"/>
      <c r="E1737" s="407"/>
      <c r="F1737" s="7" t="s">
        <v>218</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8">
        <v>152561.82999999999</v>
      </c>
      <c r="AZ1737" s="192"/>
      <c r="BA1737" s="202">
        <v>3</v>
      </c>
      <c r="BB1737" s="211">
        <v>120000</v>
      </c>
      <c r="BC1737" s="202"/>
    </row>
    <row r="1738" spans="1:55" x14ac:dyDescent="0.25">
      <c r="A1738" s="337"/>
      <c r="B1738" s="346"/>
      <c r="C1738" s="353"/>
      <c r="D1738" s="353"/>
      <c r="E1738" s="407"/>
      <c r="F1738" s="7" t="s">
        <v>216</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8">
        <v>200000</v>
      </c>
      <c r="AZ1738" s="192"/>
      <c r="BA1738" s="202">
        <v>2</v>
      </c>
      <c r="BB1738" s="211">
        <v>199627</v>
      </c>
      <c r="BC1738" s="202"/>
    </row>
    <row r="1739" spans="1:55" x14ac:dyDescent="0.25">
      <c r="A1739" s="341"/>
      <c r="B1739" s="347"/>
      <c r="C1739" s="354"/>
      <c r="D1739" s="354"/>
      <c r="E1739" s="408"/>
      <c r="F1739" s="7" t="s">
        <v>213</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8">
        <v>510000</v>
      </c>
      <c r="AZ1739" s="192"/>
      <c r="BA1739" s="202">
        <v>3</v>
      </c>
      <c r="BB1739" s="211">
        <v>507785</v>
      </c>
      <c r="BC1739" s="202" t="s">
        <v>1706</v>
      </c>
    </row>
    <row r="1740" spans="1:55" x14ac:dyDescent="0.25">
      <c r="A1740" s="209"/>
      <c r="B1740" s="210"/>
      <c r="C1740" s="139"/>
      <c r="D1740" s="216"/>
      <c r="E1740" s="217"/>
      <c r="F1740" s="77" t="s">
        <v>125</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8">
        <v>120000</v>
      </c>
      <c r="AZ1740" s="192"/>
      <c r="BA1740" s="202"/>
      <c r="BB1740" s="211"/>
      <c r="BC1740" s="202"/>
    </row>
    <row r="1741" spans="1:55" x14ac:dyDescent="0.25">
      <c r="A1741" s="209"/>
      <c r="B1741" s="210"/>
      <c r="C1741" s="139"/>
      <c r="D1741" s="216"/>
      <c r="E1741" s="217"/>
      <c r="F1741" s="77" t="s">
        <v>309</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8">
        <v>22336.400000000001</v>
      </c>
      <c r="AZ1741" s="192"/>
      <c r="BA1741" s="202"/>
      <c r="BB1741" s="211"/>
      <c r="BC1741" s="202"/>
    </row>
    <row r="1742" spans="1:55" x14ac:dyDescent="0.25">
      <c r="A1742" s="209"/>
      <c r="B1742" s="210"/>
      <c r="C1742" s="139"/>
      <c r="D1742" s="216"/>
      <c r="E1742" s="217"/>
      <c r="F1742" s="77" t="s">
        <v>176</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8">
        <v>20000</v>
      </c>
      <c r="AZ1742" s="192"/>
      <c r="BA1742" s="202"/>
      <c r="BB1742" s="211"/>
      <c r="BC1742" s="202"/>
    </row>
    <row r="1743" spans="1:55" x14ac:dyDescent="0.25">
      <c r="A1743" s="209"/>
      <c r="B1743" s="210"/>
      <c r="C1743" s="139"/>
      <c r="D1743" s="216"/>
      <c r="E1743" s="217"/>
      <c r="F1743" s="77" t="s">
        <v>153</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8">
        <v>100000</v>
      </c>
      <c r="AZ1743" s="192"/>
      <c r="BA1743" s="202"/>
      <c r="BB1743" s="211"/>
      <c r="BC1743" s="202"/>
    </row>
    <row r="1744" spans="1:55" x14ac:dyDescent="0.25">
      <c r="A1744" s="69"/>
      <c r="B1744" s="23" t="s">
        <v>1655</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94">
        <f>SUM(AY1736:AY1743)</f>
        <v>2231578.5100000002</v>
      </c>
      <c r="AZ1744" s="193">
        <f>AY1744/E1736</f>
        <v>1.0000000000000002</v>
      </c>
      <c r="BA1744" s="202"/>
      <c r="BB1744" s="211"/>
      <c r="BC1744" s="202"/>
    </row>
    <row r="1745" spans="1:55" x14ac:dyDescent="0.25">
      <c r="A1745" s="336">
        <v>200</v>
      </c>
      <c r="B1745" s="345" t="s">
        <v>658</v>
      </c>
      <c r="C1745" s="352" t="s">
        <v>659</v>
      </c>
      <c r="D1745" s="370" t="s">
        <v>1132</v>
      </c>
      <c r="E1745" s="406">
        <v>2835012.2800000003</v>
      </c>
      <c r="F1745" s="7" t="s">
        <v>653</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8">
        <v>309901</v>
      </c>
      <c r="AZ1745" s="192"/>
      <c r="BA1745" s="202">
        <v>2</v>
      </c>
      <c r="BB1745" s="211">
        <v>299901</v>
      </c>
      <c r="BC1745" s="202"/>
    </row>
    <row r="1746" spans="1:55" x14ac:dyDescent="0.25">
      <c r="A1746" s="337"/>
      <c r="B1746" s="346"/>
      <c r="C1746" s="353"/>
      <c r="D1746" s="371"/>
      <c r="E1746" s="407"/>
      <c r="F1746" s="7" t="s">
        <v>654</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8">
        <v>905782</v>
      </c>
      <c r="AZ1746" s="192"/>
      <c r="BA1746" s="202">
        <v>5</v>
      </c>
      <c r="BB1746" s="211">
        <v>645782</v>
      </c>
      <c r="BC1746" s="202"/>
    </row>
    <row r="1747" spans="1:55" x14ac:dyDescent="0.25">
      <c r="A1747" s="337"/>
      <c r="B1747" s="346"/>
      <c r="C1747" s="353"/>
      <c r="D1747" s="371"/>
      <c r="E1747" s="407"/>
      <c r="F1747" s="7" t="s">
        <v>655</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8">
        <v>379898</v>
      </c>
      <c r="AZ1747" s="192"/>
      <c r="BA1747" s="202">
        <v>1</v>
      </c>
      <c r="BB1747" s="211">
        <v>129898</v>
      </c>
      <c r="BC1747" s="202"/>
    </row>
    <row r="1748" spans="1:55" x14ac:dyDescent="0.25">
      <c r="A1748" s="337"/>
      <c r="B1748" s="346"/>
      <c r="C1748" s="353"/>
      <c r="D1748" s="371"/>
      <c r="E1748" s="407"/>
      <c r="F1748" s="7" t="s">
        <v>656</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8">
        <v>30000</v>
      </c>
      <c r="AZ1748" s="192"/>
      <c r="BA1748" s="202"/>
      <c r="BB1748" s="211"/>
      <c r="BC1748" s="202"/>
    </row>
    <row r="1749" spans="1:55" x14ac:dyDescent="0.25">
      <c r="A1749" s="337"/>
      <c r="B1749" s="346"/>
      <c r="C1749" s="353"/>
      <c r="D1749" s="371"/>
      <c r="E1749" s="407"/>
      <c r="F1749" s="7" t="s">
        <v>657</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8">
        <v>371149</v>
      </c>
      <c r="AZ1749" s="192"/>
      <c r="BA1749" s="202"/>
      <c r="BB1749" s="211"/>
      <c r="BC1749" s="202" t="s">
        <v>67</v>
      </c>
    </row>
    <row r="1750" spans="1:55" x14ac:dyDescent="0.25">
      <c r="A1750" s="337"/>
      <c r="B1750" s="346"/>
      <c r="C1750" s="353"/>
      <c r="D1750" s="371"/>
      <c r="E1750" s="407"/>
      <c r="F1750" s="7" t="s">
        <v>660</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8">
        <v>45000</v>
      </c>
      <c r="AZ1750" s="192"/>
      <c r="BA1750" s="202">
        <v>1</v>
      </c>
      <c r="BB1750" s="211">
        <v>99980</v>
      </c>
      <c r="BC1750" s="202" t="s">
        <v>1391</v>
      </c>
    </row>
    <row r="1751" spans="1:55" x14ac:dyDescent="0.25">
      <c r="A1751" s="337"/>
      <c r="B1751" s="346"/>
      <c r="C1751" s="353"/>
      <c r="D1751" s="371"/>
      <c r="E1751" s="407"/>
      <c r="F1751" s="7" t="s">
        <v>661</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8">
        <v>41372</v>
      </c>
      <c r="AZ1751" s="192"/>
      <c r="BA1751" s="202">
        <v>0</v>
      </c>
      <c r="BB1751" s="211">
        <v>0</v>
      </c>
      <c r="BC1751" s="202"/>
    </row>
    <row r="1752" spans="1:55" x14ac:dyDescent="0.25">
      <c r="A1752" s="337"/>
      <c r="B1752" s="346"/>
      <c r="C1752" s="353"/>
      <c r="D1752" s="371"/>
      <c r="E1752" s="407"/>
      <c r="F1752" s="7" t="s">
        <v>662</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8">
        <v>51669</v>
      </c>
      <c r="AZ1752" s="192"/>
      <c r="BA1752" s="202"/>
      <c r="BB1752" s="211"/>
      <c r="BC1752" s="202" t="s">
        <v>67</v>
      </c>
    </row>
    <row r="1753" spans="1:55" x14ac:dyDescent="0.25">
      <c r="A1753" s="337"/>
      <c r="B1753" s="346"/>
      <c r="C1753" s="353"/>
      <c r="D1753" s="371"/>
      <c r="E1753" s="407"/>
      <c r="F1753" s="7" t="s">
        <v>663</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8">
        <v>10000</v>
      </c>
      <c r="AZ1753" s="192"/>
      <c r="BA1753" s="202">
        <v>1</v>
      </c>
      <c r="BB1753" s="211">
        <v>44817.599999999999</v>
      </c>
      <c r="BC1753" s="202" t="s">
        <v>1391</v>
      </c>
    </row>
    <row r="1754" spans="1:55" x14ac:dyDescent="0.25">
      <c r="A1754" s="337"/>
      <c r="B1754" s="346"/>
      <c r="C1754" s="353"/>
      <c r="D1754" s="371"/>
      <c r="E1754" s="407"/>
      <c r="F1754" s="7" t="s">
        <v>664</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8">
        <v>12000</v>
      </c>
      <c r="AZ1754" s="192"/>
      <c r="BA1754" s="202"/>
      <c r="BB1754" s="211"/>
      <c r="BC1754" s="202" t="s">
        <v>67</v>
      </c>
    </row>
    <row r="1755" spans="1:55" x14ac:dyDescent="0.25">
      <c r="A1755" s="341"/>
      <c r="B1755" s="347"/>
      <c r="C1755" s="354"/>
      <c r="D1755" s="385"/>
      <c r="E1755" s="408"/>
      <c r="F1755" s="7" t="s">
        <v>665</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8">
        <v>198964</v>
      </c>
      <c r="AZ1755" s="192"/>
      <c r="BA1755" s="202">
        <v>1</v>
      </c>
      <c r="BB1755" s="211">
        <v>195812</v>
      </c>
      <c r="BC1755" s="202" t="s">
        <v>1550</v>
      </c>
    </row>
    <row r="1756" spans="1:55" x14ac:dyDescent="0.25">
      <c r="A1756" s="209"/>
      <c r="B1756" s="210"/>
      <c r="C1756" s="139"/>
      <c r="D1756" s="233"/>
      <c r="E1756" s="217"/>
      <c r="F1756" s="77" t="s">
        <v>1342</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8">
        <v>479278</v>
      </c>
      <c r="AZ1756" s="192"/>
      <c r="BA1756" s="202"/>
      <c r="BB1756" s="211"/>
      <c r="BC1756" s="202"/>
    </row>
    <row r="1757" spans="1:55" x14ac:dyDescent="0.25">
      <c r="A1757" s="69"/>
      <c r="B1757" s="23" t="s">
        <v>1655</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94">
        <f>SUM(AY1745:AY1756)</f>
        <v>2835013</v>
      </c>
      <c r="AZ1757" s="193">
        <f>AY1757/E1745</f>
        <v>1.0000002539671538</v>
      </c>
      <c r="BA1757" s="202"/>
      <c r="BB1757" s="211"/>
      <c r="BC1757" s="202"/>
    </row>
    <row r="1758" spans="1:55" x14ac:dyDescent="0.25">
      <c r="A1758" s="336">
        <v>201</v>
      </c>
      <c r="B1758" s="345" t="s">
        <v>667</v>
      </c>
      <c r="C1758" s="352" t="s">
        <v>1866</v>
      </c>
      <c r="D1758" s="370" t="s">
        <v>1133</v>
      </c>
      <c r="E1758" s="406">
        <v>1914039.81</v>
      </c>
      <c r="F1758" s="7" t="s">
        <v>218</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8">
        <v>478639</v>
      </c>
      <c r="AZ1758" s="192"/>
      <c r="BA1758" s="202">
        <v>5</v>
      </c>
      <c r="BB1758" s="211">
        <v>448389</v>
      </c>
      <c r="BC1758" s="202" t="s">
        <v>42</v>
      </c>
    </row>
    <row r="1759" spans="1:55" x14ac:dyDescent="0.25">
      <c r="A1759" s="337"/>
      <c r="B1759" s="346"/>
      <c r="C1759" s="353"/>
      <c r="D1759" s="343"/>
      <c r="E1759" s="407"/>
      <c r="F1759" s="7" t="s">
        <v>216</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8">
        <v>841718.85</v>
      </c>
      <c r="AZ1759" s="192"/>
      <c r="BA1759" s="202">
        <v>14</v>
      </c>
      <c r="BB1759" s="211">
        <v>832960.04</v>
      </c>
      <c r="BC1759" s="202"/>
    </row>
    <row r="1760" spans="1:55" x14ac:dyDescent="0.25">
      <c r="A1760" s="337"/>
      <c r="B1760" s="346"/>
      <c r="C1760" s="353"/>
      <c r="D1760" s="343"/>
      <c r="E1760" s="407"/>
      <c r="F1760" s="7" t="s">
        <v>271</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8">
        <v>30000</v>
      </c>
      <c r="AZ1760" s="192"/>
      <c r="BA1760" s="202"/>
      <c r="BB1760" s="211"/>
      <c r="BC1760" s="202" t="s">
        <v>1343</v>
      </c>
    </row>
    <row r="1761" spans="1:55" x14ac:dyDescent="0.25">
      <c r="A1761" s="337"/>
      <c r="B1761" s="346"/>
      <c r="C1761" s="353"/>
      <c r="D1761" s="343"/>
      <c r="E1761" s="407"/>
      <c r="F1761" s="7" t="s">
        <v>666</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8">
        <v>10000</v>
      </c>
      <c r="AZ1761" s="192"/>
      <c r="BA1761" s="202">
        <v>1</v>
      </c>
      <c r="BB1761" s="211">
        <v>9903.2900000000009</v>
      </c>
      <c r="BC1761" s="202"/>
    </row>
    <row r="1762" spans="1:55" x14ac:dyDescent="0.25">
      <c r="A1762" s="337"/>
      <c r="B1762" s="346"/>
      <c r="C1762" s="353"/>
      <c r="D1762" s="343"/>
      <c r="E1762" s="407"/>
      <c r="F1762" s="7" t="s">
        <v>215</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8">
        <v>13969</v>
      </c>
      <c r="AZ1762" s="192"/>
      <c r="BA1762" s="202">
        <v>1</v>
      </c>
      <c r="BB1762" s="211">
        <v>13969</v>
      </c>
      <c r="BC1762" s="202"/>
    </row>
    <row r="1763" spans="1:55" x14ac:dyDescent="0.25">
      <c r="A1763" s="337"/>
      <c r="B1763" s="346"/>
      <c r="C1763" s="353"/>
      <c r="D1763" s="343"/>
      <c r="E1763" s="407"/>
      <c r="F1763" s="7" t="s">
        <v>231</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8">
        <v>270000</v>
      </c>
      <c r="AZ1763" s="192"/>
      <c r="BA1763" s="202">
        <v>1</v>
      </c>
      <c r="BB1763" s="211">
        <v>71858</v>
      </c>
      <c r="BC1763" s="202" t="s">
        <v>1344</v>
      </c>
    </row>
    <row r="1764" spans="1:55" x14ac:dyDescent="0.25">
      <c r="A1764" s="337"/>
      <c r="B1764" s="346"/>
      <c r="C1764" s="353"/>
      <c r="D1764" s="343"/>
      <c r="E1764" s="407"/>
      <c r="F1764" s="7" t="s">
        <v>217</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8">
        <v>269713</v>
      </c>
      <c r="AZ1764" s="192"/>
      <c r="BA1764" s="202">
        <v>2</v>
      </c>
      <c r="BB1764" s="211">
        <v>159646</v>
      </c>
      <c r="BC1764" s="202"/>
    </row>
    <row r="1765" spans="1:55" x14ac:dyDescent="0.25">
      <c r="A1765" s="69"/>
      <c r="B1765" s="23" t="s">
        <v>1655</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94">
        <f>SUM(AY1758:AY1764)</f>
        <v>1914039.85</v>
      </c>
      <c r="AZ1765" s="193">
        <f>AY1765/E1758</f>
        <v>1.0000000208982069</v>
      </c>
      <c r="BA1765" s="202"/>
      <c r="BB1765" s="211"/>
      <c r="BC1765" s="202"/>
    </row>
    <row r="1766" spans="1:55" x14ac:dyDescent="0.25">
      <c r="A1766" s="336">
        <v>202</v>
      </c>
      <c r="B1766" s="345" t="s">
        <v>669</v>
      </c>
      <c r="C1766" s="352" t="s">
        <v>1866</v>
      </c>
      <c r="D1766" s="370" t="s">
        <v>1134</v>
      </c>
      <c r="E1766" s="406">
        <v>2122053.25</v>
      </c>
      <c r="F1766" s="7" t="s">
        <v>135</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8">
        <v>30000</v>
      </c>
      <c r="AZ1766" s="192"/>
      <c r="BA1766" s="202">
        <v>1</v>
      </c>
      <c r="BB1766" s="211">
        <v>15000</v>
      </c>
      <c r="BC1766" s="202"/>
    </row>
    <row r="1767" spans="1:55" x14ac:dyDescent="0.25">
      <c r="A1767" s="337"/>
      <c r="B1767" s="346"/>
      <c r="C1767" s="353"/>
      <c r="D1767" s="371"/>
      <c r="E1767" s="407"/>
      <c r="F1767" s="7" t="s">
        <v>153</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8">
        <v>170000</v>
      </c>
      <c r="AZ1767" s="192"/>
      <c r="BA1767" s="202"/>
      <c r="BB1767" s="211"/>
      <c r="BC1767" s="202" t="s">
        <v>1345</v>
      </c>
    </row>
    <row r="1768" spans="1:55" x14ac:dyDescent="0.25">
      <c r="A1768" s="337"/>
      <c r="B1768" s="346"/>
      <c r="C1768" s="353"/>
      <c r="D1768" s="371"/>
      <c r="E1768" s="407"/>
      <c r="F1768" s="7" t="s">
        <v>668</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8">
        <v>30000</v>
      </c>
      <c r="AZ1768" s="192"/>
      <c r="BA1768" s="202"/>
      <c r="BB1768" s="211"/>
      <c r="BC1768" s="202" t="s">
        <v>1707</v>
      </c>
    </row>
    <row r="1769" spans="1:55" x14ac:dyDescent="0.25">
      <c r="A1769" s="337"/>
      <c r="B1769" s="346"/>
      <c r="C1769" s="353"/>
      <c r="D1769" s="371"/>
      <c r="E1769" s="407"/>
      <c r="F1769" s="7" t="s">
        <v>148</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8">
        <v>400000</v>
      </c>
      <c r="AZ1769" s="192"/>
      <c r="BA1769" s="202">
        <v>5</v>
      </c>
      <c r="BB1769" s="211">
        <v>398931.37</v>
      </c>
      <c r="BC1769" s="202" t="s">
        <v>43</v>
      </c>
    </row>
    <row r="1770" spans="1:55" x14ac:dyDescent="0.25">
      <c r="A1770" s="337"/>
      <c r="B1770" s="346"/>
      <c r="C1770" s="353"/>
      <c r="D1770" s="371"/>
      <c r="E1770" s="407"/>
      <c r="F1770" s="7" t="s">
        <v>670</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8">
        <v>128248</v>
      </c>
      <c r="AZ1770" s="192"/>
      <c r="BA1770" s="202"/>
      <c r="BB1770" s="211"/>
      <c r="BC1770" s="202" t="s">
        <v>1275</v>
      </c>
    </row>
    <row r="1771" spans="1:55" x14ac:dyDescent="0.25">
      <c r="A1771" s="337"/>
      <c r="B1771" s="346"/>
      <c r="C1771" s="353"/>
      <c r="D1771" s="371"/>
      <c r="E1771" s="407"/>
      <c r="F1771" s="7" t="s">
        <v>151</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8">
        <v>100000</v>
      </c>
      <c r="AZ1771" s="192"/>
      <c r="BA1771" s="202">
        <v>2</v>
      </c>
      <c r="BB1771" s="211">
        <v>100000</v>
      </c>
      <c r="BC1771" s="202"/>
    </row>
    <row r="1772" spans="1:55" x14ac:dyDescent="0.25">
      <c r="A1772" s="337"/>
      <c r="B1772" s="346"/>
      <c r="C1772" s="353"/>
      <c r="D1772" s="371"/>
      <c r="E1772" s="407"/>
      <c r="F1772" s="7" t="s">
        <v>176</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8">
        <v>1003805</v>
      </c>
      <c r="AZ1772" s="192"/>
      <c r="BA1772" s="202">
        <v>10</v>
      </c>
      <c r="BB1772" s="211">
        <v>990985.62</v>
      </c>
      <c r="BC1772" s="202"/>
    </row>
    <row r="1773" spans="1:55" x14ac:dyDescent="0.25">
      <c r="A1773" s="341"/>
      <c r="B1773" s="347"/>
      <c r="C1773" s="354"/>
      <c r="D1773" s="385"/>
      <c r="E1773" s="408"/>
      <c r="F1773" s="7" t="s">
        <v>501</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8">
        <v>260000</v>
      </c>
      <c r="AZ1773" s="192"/>
      <c r="BA1773" s="202">
        <v>7</v>
      </c>
      <c r="BB1773" s="211">
        <v>247983</v>
      </c>
      <c r="BC1773" s="202"/>
    </row>
    <row r="1774" spans="1:55" x14ac:dyDescent="0.25">
      <c r="A1774" s="69"/>
      <c r="B1774" s="23" t="s">
        <v>1655</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94">
        <f>SUM(AY1766:AY1773)</f>
        <v>2122053</v>
      </c>
      <c r="AZ1774" s="193">
        <f>AY1774/E1766</f>
        <v>0.99999988218957281</v>
      </c>
      <c r="BA1774" s="202"/>
      <c r="BB1774" s="211"/>
      <c r="BC1774" s="202"/>
    </row>
    <row r="1775" spans="1:55" x14ac:dyDescent="0.25">
      <c r="A1775" s="336">
        <v>203</v>
      </c>
      <c r="B1775" s="345" t="s">
        <v>673</v>
      </c>
      <c r="C1775" s="10"/>
      <c r="D1775" s="370" t="s">
        <v>1135</v>
      </c>
      <c r="E1775" s="406">
        <v>1432541.9300000002</v>
      </c>
      <c r="F1775" s="7" t="s">
        <v>671</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8">
        <v>338416.23</v>
      </c>
      <c r="AZ1775" s="192"/>
      <c r="BA1775" s="202">
        <v>5</v>
      </c>
      <c r="BB1775" s="211">
        <v>254205</v>
      </c>
      <c r="BC1775" s="202" t="s">
        <v>1551</v>
      </c>
    </row>
    <row r="1776" spans="1:55" x14ac:dyDescent="0.25">
      <c r="A1776" s="337"/>
      <c r="B1776" s="346"/>
      <c r="C1776" s="30"/>
      <c r="D1776" s="353"/>
      <c r="E1776" s="407"/>
      <c r="F1776" s="7" t="s">
        <v>672</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8">
        <v>209043</v>
      </c>
      <c r="AZ1776" s="192"/>
      <c r="BA1776" s="202">
        <v>3</v>
      </c>
      <c r="BB1776" s="211">
        <v>209043</v>
      </c>
      <c r="BC1776" s="202"/>
    </row>
    <row r="1777" spans="1:55" ht="30" x14ac:dyDescent="0.25">
      <c r="A1777" s="337"/>
      <c r="B1777" s="346"/>
      <c r="C1777" s="30" t="s">
        <v>674</v>
      </c>
      <c r="D1777" s="353"/>
      <c r="E1777" s="407"/>
      <c r="F1777" s="7" t="s">
        <v>675</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8">
        <v>10000</v>
      </c>
      <c r="AZ1777" s="192"/>
      <c r="BA1777" s="202"/>
      <c r="BB1777" s="211"/>
      <c r="BC1777" s="202"/>
    </row>
    <row r="1778" spans="1:55" x14ac:dyDescent="0.25">
      <c r="A1778" s="337"/>
      <c r="B1778" s="346"/>
      <c r="C1778" s="30"/>
      <c r="D1778" s="353"/>
      <c r="E1778" s="407"/>
      <c r="F1778" s="7" t="s">
        <v>676</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8">
        <v>49994</v>
      </c>
      <c r="AZ1778" s="192"/>
      <c r="BA1778" s="202">
        <v>1</v>
      </c>
      <c r="BB1778" s="211">
        <v>49994</v>
      </c>
      <c r="BC1778" s="202"/>
    </row>
    <row r="1779" spans="1:55" x14ac:dyDescent="0.25">
      <c r="A1779" s="337"/>
      <c r="B1779" s="346"/>
      <c r="C1779" s="30"/>
      <c r="D1779" s="353"/>
      <c r="E1779" s="407"/>
      <c r="F1779" s="7" t="s">
        <v>677</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8">
        <v>77434.7</v>
      </c>
      <c r="AZ1779" s="192"/>
      <c r="BA1779" s="202"/>
      <c r="BB1779" s="211"/>
      <c r="BC1779" s="202"/>
    </row>
    <row r="1780" spans="1:55" x14ac:dyDescent="0.25">
      <c r="A1780" s="341"/>
      <c r="B1780" s="347"/>
      <c r="C1780" s="31"/>
      <c r="D1780" s="354"/>
      <c r="E1780" s="408"/>
      <c r="F1780" s="7" t="s">
        <v>678</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8">
        <v>747654.43</v>
      </c>
      <c r="AZ1780" s="192"/>
      <c r="BA1780" s="202">
        <v>10</v>
      </c>
      <c r="BB1780" s="211">
        <v>747644</v>
      </c>
      <c r="BC1780" s="202"/>
    </row>
    <row r="1781" spans="1:55" x14ac:dyDescent="0.25">
      <c r="A1781" s="69"/>
      <c r="B1781" s="23" t="s">
        <v>1655</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94">
        <f>SUM(AY1775:AY1780)</f>
        <v>1432542.3599999999</v>
      </c>
      <c r="AZ1781" s="193">
        <f>AY1781/E1775</f>
        <v>1.0000003001657338</v>
      </c>
      <c r="BA1781" s="202"/>
      <c r="BB1781" s="211"/>
      <c r="BC1781" s="202"/>
    </row>
    <row r="1782" spans="1:55" x14ac:dyDescent="0.25">
      <c r="A1782" s="336">
        <v>204</v>
      </c>
      <c r="B1782" s="345" t="s">
        <v>679</v>
      </c>
      <c r="C1782" s="352" t="s">
        <v>680</v>
      </c>
      <c r="D1782" s="370" t="s">
        <v>1136</v>
      </c>
      <c r="E1782" s="406">
        <v>2557771.2999999998</v>
      </c>
      <c r="F1782" s="7" t="s">
        <v>218</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8">
        <v>299534.42</v>
      </c>
      <c r="AZ1782" s="192"/>
      <c r="BA1782" s="202">
        <v>4</v>
      </c>
      <c r="BB1782" s="211">
        <v>221050.66</v>
      </c>
      <c r="BC1782" s="202" t="s">
        <v>1708</v>
      </c>
    </row>
    <row r="1783" spans="1:55" x14ac:dyDescent="0.25">
      <c r="A1783" s="337"/>
      <c r="B1783" s="346"/>
      <c r="C1783" s="353"/>
      <c r="D1783" s="353"/>
      <c r="E1783" s="407"/>
      <c r="F1783" s="7" t="s">
        <v>231</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8">
        <v>45000</v>
      </c>
      <c r="AZ1783" s="192"/>
      <c r="BA1783" s="202"/>
      <c r="BB1783" s="211"/>
      <c r="BC1783" s="202"/>
    </row>
    <row r="1784" spans="1:55" x14ac:dyDescent="0.25">
      <c r="A1784" s="337"/>
      <c r="B1784" s="346"/>
      <c r="C1784" s="353"/>
      <c r="D1784" s="353"/>
      <c r="E1784" s="407"/>
      <c r="F1784" s="7" t="s">
        <v>217</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8">
        <v>156972.16</v>
      </c>
      <c r="AZ1784" s="192"/>
      <c r="BA1784" s="202">
        <v>1</v>
      </c>
      <c r="BB1784" s="211">
        <v>117223</v>
      </c>
      <c r="BC1784" s="202"/>
    </row>
    <row r="1785" spans="1:55" x14ac:dyDescent="0.25">
      <c r="A1785" s="337"/>
      <c r="B1785" s="346"/>
      <c r="C1785" s="353"/>
      <c r="D1785" s="353"/>
      <c r="E1785" s="407"/>
      <c r="F1785" s="7" t="s">
        <v>349</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8">
        <v>544948.15</v>
      </c>
      <c r="AZ1785" s="192"/>
      <c r="BA1785" s="202">
        <v>7</v>
      </c>
      <c r="BB1785" s="211">
        <v>537141</v>
      </c>
      <c r="BC1785" s="202"/>
    </row>
    <row r="1786" spans="1:55" x14ac:dyDescent="0.25">
      <c r="A1786" s="337"/>
      <c r="B1786" s="346"/>
      <c r="C1786" s="353"/>
      <c r="D1786" s="353"/>
      <c r="E1786" s="407"/>
      <c r="F1786" s="7" t="s">
        <v>369</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8">
        <v>1412775.79</v>
      </c>
      <c r="AZ1786" s="192"/>
      <c r="BA1786" s="202">
        <v>15</v>
      </c>
      <c r="BB1786" s="211">
        <v>1504247.64</v>
      </c>
      <c r="BC1786" s="202"/>
    </row>
    <row r="1787" spans="1:55" x14ac:dyDescent="0.25">
      <c r="A1787" s="337"/>
      <c r="B1787" s="346"/>
      <c r="C1787" s="353"/>
      <c r="D1787" s="353"/>
      <c r="E1787" s="407"/>
      <c r="F1787" s="7" t="s">
        <v>216</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8">
        <v>26183.91</v>
      </c>
      <c r="AZ1787" s="192"/>
      <c r="BA1787" s="202">
        <v>3</v>
      </c>
      <c r="BB1787" s="211">
        <v>26180.97</v>
      </c>
      <c r="BC1787" s="202"/>
    </row>
    <row r="1788" spans="1:55" x14ac:dyDescent="0.25">
      <c r="A1788" s="337"/>
      <c r="B1788" s="346"/>
      <c r="C1788" s="353"/>
      <c r="D1788" s="353"/>
      <c r="E1788" s="407"/>
      <c r="F1788" s="7" t="s">
        <v>271</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8">
        <v>39240.959999999999</v>
      </c>
      <c r="AZ1788" s="192"/>
      <c r="BA1788" s="202"/>
      <c r="BB1788" s="211"/>
      <c r="BC1788" s="202"/>
    </row>
    <row r="1789" spans="1:55" x14ac:dyDescent="0.25">
      <c r="A1789" s="337"/>
      <c r="B1789" s="346"/>
      <c r="C1789" s="353"/>
      <c r="D1789" s="353"/>
      <c r="E1789" s="407"/>
      <c r="F1789" s="7" t="s">
        <v>213</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8">
        <v>19989.990000000002</v>
      </c>
      <c r="AZ1789" s="192"/>
      <c r="BA1789" s="202">
        <v>2</v>
      </c>
      <c r="BB1789" s="211">
        <v>17957.919999999998</v>
      </c>
      <c r="BC1789" s="202"/>
    </row>
    <row r="1790" spans="1:55" x14ac:dyDescent="0.25">
      <c r="A1790" s="337"/>
      <c r="B1790" s="346"/>
      <c r="C1790" s="353"/>
      <c r="D1790" s="353"/>
      <c r="E1790" s="407"/>
      <c r="F1790" s="7" t="s">
        <v>215</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8">
        <v>13125.92</v>
      </c>
      <c r="AZ1790" s="192"/>
      <c r="BA1790" s="202"/>
      <c r="BB1790" s="211"/>
      <c r="BC1790" s="202"/>
    </row>
    <row r="1791" spans="1:55" x14ac:dyDescent="0.25">
      <c r="A1791" s="11"/>
      <c r="B1791" s="26" t="s">
        <v>1655</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94">
        <f>SUM(AY1782:AY1790)</f>
        <v>2557771.3000000003</v>
      </c>
      <c r="AZ1791" s="193">
        <f>AY1791/E1782</f>
        <v>1.0000000000000002</v>
      </c>
      <c r="BA1791" s="202"/>
      <c r="BB1791" s="211"/>
      <c r="BC1791" s="202"/>
    </row>
    <row r="1792" spans="1:55" x14ac:dyDescent="0.25">
      <c r="A1792" s="336">
        <v>205</v>
      </c>
      <c r="B1792" s="345" t="s">
        <v>682</v>
      </c>
      <c r="C1792" s="352" t="s">
        <v>1866</v>
      </c>
      <c r="D1792" s="370" t="s">
        <v>1137</v>
      </c>
      <c r="E1792" s="406">
        <v>1371993.28</v>
      </c>
      <c r="F1792" s="7" t="s">
        <v>218</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8">
        <v>100000</v>
      </c>
      <c r="AZ1792" s="192"/>
      <c r="BA1792" s="202"/>
      <c r="BB1792" s="211"/>
      <c r="BC1792" s="202"/>
    </row>
    <row r="1793" spans="1:55" x14ac:dyDescent="0.25">
      <c r="A1793" s="337"/>
      <c r="B1793" s="346"/>
      <c r="C1793" s="353"/>
      <c r="D1793" s="353"/>
      <c r="E1793" s="407"/>
      <c r="F1793" s="7" t="s">
        <v>681</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8">
        <v>35000</v>
      </c>
      <c r="AZ1793" s="192"/>
      <c r="BA1793" s="202">
        <v>1</v>
      </c>
      <c r="BB1793" s="211">
        <v>34715</v>
      </c>
      <c r="BC1793" s="202" t="s">
        <v>1391</v>
      </c>
    </row>
    <row r="1794" spans="1:55" x14ac:dyDescent="0.25">
      <c r="A1794" s="337"/>
      <c r="B1794" s="346"/>
      <c r="C1794" s="353"/>
      <c r="D1794" s="353"/>
      <c r="E1794" s="407"/>
      <c r="F1794" s="7" t="s">
        <v>271</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8">
        <v>33140</v>
      </c>
      <c r="AZ1794" s="192"/>
      <c r="BA1794" s="202"/>
      <c r="BB1794" s="211"/>
      <c r="BC1794" s="202"/>
    </row>
    <row r="1795" spans="1:55" x14ac:dyDescent="0.25">
      <c r="A1795" s="337"/>
      <c r="B1795" s="346"/>
      <c r="C1795" s="353"/>
      <c r="D1795" s="353"/>
      <c r="E1795" s="407"/>
      <c r="F1795" s="7" t="s">
        <v>217</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8">
        <v>231004</v>
      </c>
      <c r="AZ1795" s="192"/>
      <c r="BA1795" s="202">
        <v>4</v>
      </c>
      <c r="BB1795" s="211">
        <v>216220</v>
      </c>
      <c r="BC1795" s="202"/>
    </row>
    <row r="1796" spans="1:55" x14ac:dyDescent="0.25">
      <c r="A1796" s="337"/>
      <c r="B1796" s="346"/>
      <c r="C1796" s="353"/>
      <c r="D1796" s="353"/>
      <c r="E1796" s="407"/>
      <c r="F1796" s="7" t="s">
        <v>215</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8">
        <v>32000</v>
      </c>
      <c r="AZ1796" s="192"/>
      <c r="BA1796" s="202"/>
      <c r="BB1796" s="211"/>
      <c r="BC1796" s="202"/>
    </row>
    <row r="1797" spans="1:55" x14ac:dyDescent="0.25">
      <c r="A1797" s="337"/>
      <c r="B1797" s="346"/>
      <c r="C1797" s="353"/>
      <c r="D1797" s="353"/>
      <c r="E1797" s="407"/>
      <c r="F1797" s="7" t="s">
        <v>231</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8">
        <v>30850</v>
      </c>
      <c r="AZ1797" s="192"/>
      <c r="BA1797" s="202"/>
      <c r="BB1797" s="211"/>
      <c r="BC1797" s="202"/>
    </row>
    <row r="1798" spans="1:55" x14ac:dyDescent="0.25">
      <c r="A1798" s="341"/>
      <c r="B1798" s="347"/>
      <c r="C1798" s="354"/>
      <c r="D1798" s="354"/>
      <c r="E1798" s="408"/>
      <c r="F1798" s="7" t="s">
        <v>213</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8">
        <v>310000</v>
      </c>
      <c r="AZ1798" s="192"/>
      <c r="BA1798" s="202">
        <v>3</v>
      </c>
      <c r="BB1798" s="211">
        <v>299273</v>
      </c>
      <c r="BC1798" s="202" t="s">
        <v>1437</v>
      </c>
    </row>
    <row r="1799" spans="1:55" x14ac:dyDescent="0.25">
      <c r="A1799" s="209"/>
      <c r="B1799" s="210"/>
      <c r="C1799" s="139"/>
      <c r="D1799" s="216"/>
      <c r="E1799" s="217"/>
      <c r="F1799" s="77" t="s">
        <v>349</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8">
        <v>600000</v>
      </c>
      <c r="AZ1799" s="192"/>
      <c r="BA1799" s="202">
        <v>4</v>
      </c>
      <c r="BB1799" s="211">
        <v>399981</v>
      </c>
      <c r="BC1799" s="202"/>
    </row>
    <row r="1800" spans="1:55" x14ac:dyDescent="0.25">
      <c r="A1800" s="69"/>
      <c r="B1800" s="23" t="s">
        <v>1655</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94">
        <f>SUM(AY1792:AY1799)</f>
        <v>1371994</v>
      </c>
      <c r="AZ1800" s="193">
        <f>AY1800/E1792</f>
        <v>1.0000005247839114</v>
      </c>
      <c r="BA1800" s="202"/>
      <c r="BB1800" s="211"/>
      <c r="BC1800" s="202"/>
    </row>
    <row r="1801" spans="1:55" x14ac:dyDescent="0.25">
      <c r="A1801" s="336">
        <v>206</v>
      </c>
      <c r="B1801" s="345" t="s">
        <v>683</v>
      </c>
      <c r="C1801" s="352" t="s">
        <v>684</v>
      </c>
      <c r="D1801" s="370" t="s">
        <v>1077</v>
      </c>
      <c r="E1801" s="406">
        <v>1904367.28</v>
      </c>
      <c r="F1801" s="7" t="s">
        <v>146</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211">
        <v>695915</v>
      </c>
      <c r="AZ1801" s="192"/>
      <c r="BA1801" s="202">
        <v>4</v>
      </c>
      <c r="BB1801" s="211">
        <v>695915</v>
      </c>
      <c r="BC1801" s="202"/>
    </row>
    <row r="1802" spans="1:55" x14ac:dyDescent="0.25">
      <c r="A1802" s="337"/>
      <c r="B1802" s="346"/>
      <c r="C1802" s="353"/>
      <c r="D1802" s="371"/>
      <c r="E1802" s="407"/>
      <c r="F1802" s="7" t="s">
        <v>182</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v>80000</v>
      </c>
      <c r="AZ1802" s="192"/>
      <c r="BA1802" s="202">
        <v>1</v>
      </c>
      <c r="BB1802" s="211">
        <v>40000</v>
      </c>
      <c r="BC1802" s="202"/>
    </row>
    <row r="1803" spans="1:55" x14ac:dyDescent="0.25">
      <c r="A1803" s="337"/>
      <c r="B1803" s="346"/>
      <c r="C1803" s="353"/>
      <c r="D1803" s="371"/>
      <c r="E1803" s="407"/>
      <c r="F1803" s="7" t="s">
        <v>153</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v>690640.28</v>
      </c>
      <c r="AZ1803" s="192"/>
      <c r="BA1803" s="202">
        <v>10</v>
      </c>
      <c r="BB1803" s="211">
        <v>629496</v>
      </c>
      <c r="BC1803" s="202"/>
    </row>
    <row r="1804" spans="1:55" x14ac:dyDescent="0.25">
      <c r="A1804" s="337"/>
      <c r="B1804" s="346"/>
      <c r="C1804" s="353"/>
      <c r="D1804" s="371"/>
      <c r="E1804" s="407"/>
      <c r="F1804" s="7" t="s">
        <v>354</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v>257270</v>
      </c>
      <c r="AZ1804" s="192"/>
      <c r="BA1804" s="202">
        <v>1</v>
      </c>
      <c r="BB1804" s="211">
        <v>69966</v>
      </c>
      <c r="BC1804" s="202"/>
    </row>
    <row r="1805" spans="1:55" x14ac:dyDescent="0.25">
      <c r="A1805" s="209"/>
      <c r="B1805" s="210"/>
      <c r="C1805" s="139"/>
      <c r="D1805" s="233"/>
      <c r="E1805" s="217"/>
      <c r="F1805" s="77" t="s">
        <v>176</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v>100000</v>
      </c>
      <c r="AZ1805" s="192"/>
      <c r="BA1805" s="202"/>
      <c r="BB1805" s="211"/>
      <c r="BC1805" s="202"/>
    </row>
    <row r="1806" spans="1:55" x14ac:dyDescent="0.25">
      <c r="A1806" s="209"/>
      <c r="B1806" s="210"/>
      <c r="C1806" s="139"/>
      <c r="D1806" s="233"/>
      <c r="E1806" s="217"/>
      <c r="F1806" s="77" t="s">
        <v>1317</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v>34727</v>
      </c>
      <c r="AZ1806" s="192"/>
      <c r="BA1806" s="202"/>
      <c r="BB1806" s="211"/>
      <c r="BC1806" s="202"/>
    </row>
    <row r="1807" spans="1:55" x14ac:dyDescent="0.25">
      <c r="A1807" s="209"/>
      <c r="B1807" s="210"/>
      <c r="C1807" s="139"/>
      <c r="D1807" s="233"/>
      <c r="E1807" s="217"/>
      <c r="F1807" s="77" t="s">
        <v>135</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v>30000</v>
      </c>
      <c r="AZ1807" s="192"/>
      <c r="BA1807" s="202"/>
      <c r="BB1807" s="211"/>
      <c r="BC1807" s="202"/>
    </row>
    <row r="1808" spans="1:55" x14ac:dyDescent="0.25">
      <c r="A1808" s="209"/>
      <c r="B1808" s="210"/>
      <c r="C1808" s="139"/>
      <c r="D1808" s="233"/>
      <c r="E1808" s="217"/>
      <c r="F1808" s="77" t="s">
        <v>177</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v>9000</v>
      </c>
      <c r="AZ1808" s="192"/>
      <c r="BA1808" s="202"/>
      <c r="BB1808" s="211"/>
      <c r="BC1808" s="202"/>
    </row>
    <row r="1809" spans="1:55" x14ac:dyDescent="0.25">
      <c r="A1809" s="69"/>
      <c r="B1809" s="23" t="s">
        <v>1655</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94">
        <f>SUM(AY1801:AY1808)</f>
        <v>1897552.28</v>
      </c>
      <c r="AZ1809" s="193">
        <f>AY1809/E1801</f>
        <v>0.99642138358940924</v>
      </c>
      <c r="BA1809" s="202"/>
      <c r="BB1809" s="211"/>
      <c r="BC1809" s="202"/>
    </row>
    <row r="1810" spans="1:55" x14ac:dyDescent="0.25">
      <c r="A1810" s="336">
        <v>207</v>
      </c>
      <c r="B1810" s="345" t="s">
        <v>685</v>
      </c>
      <c r="C1810" s="352" t="s">
        <v>686</v>
      </c>
      <c r="D1810" s="370" t="s">
        <v>1078</v>
      </c>
      <c r="E1810" s="406">
        <v>1213904.9600000002</v>
      </c>
      <c r="F1810" s="7" t="s">
        <v>132</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v>51188.5</v>
      </c>
      <c r="AZ1810" s="192"/>
      <c r="BA1810" s="202"/>
      <c r="BB1810" s="211"/>
      <c r="BC1810" s="202"/>
    </row>
    <row r="1811" spans="1:55" x14ac:dyDescent="0.25">
      <c r="A1811" s="337"/>
      <c r="B1811" s="346"/>
      <c r="C1811" s="353"/>
      <c r="D1811" s="371"/>
      <c r="E1811" s="407"/>
      <c r="F1811" s="7" t="s">
        <v>126</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v>39843.86</v>
      </c>
      <c r="AZ1811" s="192"/>
      <c r="BA1811" s="202"/>
      <c r="BB1811" s="211"/>
      <c r="BC1811" s="202"/>
    </row>
    <row r="1812" spans="1:55" x14ac:dyDescent="0.25">
      <c r="A1812" s="337"/>
      <c r="B1812" s="346"/>
      <c r="C1812" s="353"/>
      <c r="D1812" s="371"/>
      <c r="E1812" s="407"/>
      <c r="F1812" s="7" t="s">
        <v>245</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v>651990.56999999995</v>
      </c>
      <c r="AZ1812" s="192"/>
      <c r="BA1812" s="202">
        <v>9</v>
      </c>
      <c r="BB1812" s="211">
        <v>574201</v>
      </c>
      <c r="BC1812" s="202"/>
    </row>
    <row r="1813" spans="1:55" x14ac:dyDescent="0.25">
      <c r="A1813" s="337"/>
      <c r="B1813" s="346"/>
      <c r="C1813" s="353"/>
      <c r="D1813" s="371"/>
      <c r="E1813" s="407"/>
      <c r="F1813" s="7" t="s">
        <v>146</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v>253551.86</v>
      </c>
      <c r="AZ1813" s="192"/>
      <c r="BA1813" s="202">
        <v>3</v>
      </c>
      <c r="BB1813" s="211">
        <v>100728</v>
      </c>
      <c r="BC1813" s="202"/>
    </row>
    <row r="1814" spans="1:55" x14ac:dyDescent="0.25">
      <c r="A1814" s="341"/>
      <c r="B1814" s="347"/>
      <c r="C1814" s="354"/>
      <c r="D1814" s="385"/>
      <c r="E1814" s="408"/>
      <c r="F1814" s="77" t="s">
        <v>222</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v>217330</v>
      </c>
      <c r="AZ1814" s="192"/>
      <c r="BA1814" s="202">
        <v>3</v>
      </c>
      <c r="BB1814" s="211">
        <v>129031</v>
      </c>
      <c r="BC1814" s="202"/>
    </row>
    <row r="1815" spans="1:55" x14ac:dyDescent="0.25">
      <c r="A1815" s="69"/>
      <c r="B1815" s="23" t="s">
        <v>1655</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94">
        <f>SUM(AY1810:AY1814)</f>
        <v>1213904.79</v>
      </c>
      <c r="AZ1815" s="193">
        <f>AY1815/E1810</f>
        <v>0.99999985995608742</v>
      </c>
      <c r="BA1815" s="202"/>
      <c r="BB1815" s="211"/>
      <c r="BC1815" s="202"/>
    </row>
    <row r="1816" spans="1:55" x14ac:dyDescent="0.25">
      <c r="A1816" s="336">
        <v>208</v>
      </c>
      <c r="B1816" s="345" t="s">
        <v>687</v>
      </c>
      <c r="C1816" s="352" t="s">
        <v>686</v>
      </c>
      <c r="D1816" s="370" t="s">
        <v>1079</v>
      </c>
      <c r="E1816" s="406">
        <v>1996108.69</v>
      </c>
      <c r="F1816" s="7" t="s">
        <v>146</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v>505416.44</v>
      </c>
      <c r="AZ1816" s="192"/>
      <c r="BA1816" s="202">
        <v>3</v>
      </c>
      <c r="BB1816" s="211">
        <v>400877</v>
      </c>
      <c r="BC1816" s="202"/>
    </row>
    <row r="1817" spans="1:55" x14ac:dyDescent="0.25">
      <c r="A1817" s="337"/>
      <c r="B1817" s="346"/>
      <c r="C1817" s="353"/>
      <c r="D1817" s="353"/>
      <c r="E1817" s="407"/>
      <c r="F1817" s="7" t="s">
        <v>124</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v>180000</v>
      </c>
      <c r="AZ1817" s="192"/>
      <c r="BA1817" s="202">
        <v>11</v>
      </c>
      <c r="BB1817" s="211">
        <v>165000</v>
      </c>
      <c r="BC1817" s="202"/>
    </row>
    <row r="1818" spans="1:55" x14ac:dyDescent="0.25">
      <c r="A1818" s="337"/>
      <c r="B1818" s="346"/>
      <c r="C1818" s="353"/>
      <c r="D1818" s="353"/>
      <c r="E1818" s="407"/>
      <c r="F1818" s="7" t="s">
        <v>147</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v>320000</v>
      </c>
      <c r="AZ1818" s="192"/>
      <c r="BA1818" s="202">
        <v>8</v>
      </c>
      <c r="BB1818" s="211">
        <v>320000</v>
      </c>
      <c r="BC1818" s="202"/>
    </row>
    <row r="1819" spans="1:55" x14ac:dyDescent="0.25">
      <c r="A1819" s="337"/>
      <c r="B1819" s="346"/>
      <c r="C1819" s="353"/>
      <c r="D1819" s="353"/>
      <c r="E1819" s="407"/>
      <c r="F1819" s="7" t="s">
        <v>151</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v>190000</v>
      </c>
      <c r="AZ1819" s="192"/>
      <c r="BA1819" s="202">
        <v>2</v>
      </c>
      <c r="BB1819" s="211">
        <v>140000</v>
      </c>
      <c r="BC1819" s="202"/>
    </row>
    <row r="1820" spans="1:55" x14ac:dyDescent="0.25">
      <c r="A1820" s="337"/>
      <c r="B1820" s="346"/>
      <c r="C1820" s="353"/>
      <c r="D1820" s="353"/>
      <c r="E1820" s="407"/>
      <c r="F1820" s="7" t="s">
        <v>176</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v>690121.25</v>
      </c>
      <c r="AZ1820" s="192"/>
      <c r="BA1820" s="202">
        <v>13</v>
      </c>
      <c r="BB1820" s="211">
        <v>514332</v>
      </c>
      <c r="BC1820" s="202"/>
    </row>
    <row r="1821" spans="1:55" x14ac:dyDescent="0.25">
      <c r="A1821" s="209"/>
      <c r="B1821" s="210"/>
      <c r="C1821" s="139"/>
      <c r="D1821" s="216"/>
      <c r="E1821" s="217"/>
      <c r="F1821" s="8" t="s">
        <v>535</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v>5000</v>
      </c>
      <c r="AZ1821" s="192"/>
      <c r="BA1821" s="202"/>
      <c r="BB1821" s="211"/>
      <c r="BC1821" s="202"/>
    </row>
    <row r="1822" spans="1:55" x14ac:dyDescent="0.25">
      <c r="A1822" s="209"/>
      <c r="B1822" s="210"/>
      <c r="C1822" s="139"/>
      <c r="D1822" s="216"/>
      <c r="E1822" s="217"/>
      <c r="F1822" s="8" t="s">
        <v>153</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v>50000</v>
      </c>
      <c r="AZ1822" s="192"/>
      <c r="BA1822" s="202"/>
      <c r="BB1822" s="211"/>
      <c r="BC1822" s="202"/>
    </row>
    <row r="1823" spans="1:55" x14ac:dyDescent="0.25">
      <c r="A1823" s="209"/>
      <c r="B1823" s="210"/>
      <c r="C1823" s="139"/>
      <c r="D1823" s="216"/>
      <c r="E1823" s="217"/>
      <c r="F1823" s="8" t="s">
        <v>154</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v>5571</v>
      </c>
      <c r="AZ1823" s="192"/>
      <c r="BA1823" s="202"/>
      <c r="BB1823" s="211"/>
      <c r="BC1823" s="202"/>
    </row>
    <row r="1824" spans="1:55" x14ac:dyDescent="0.25">
      <c r="A1824" s="209"/>
      <c r="B1824" s="210"/>
      <c r="C1824" s="139"/>
      <c r="D1824" s="216"/>
      <c r="E1824" s="217"/>
      <c r="F1824" s="8" t="s">
        <v>155</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v>50000</v>
      </c>
      <c r="AZ1824" s="192"/>
      <c r="BA1824" s="202"/>
      <c r="BB1824" s="211"/>
      <c r="BC1824" s="202"/>
    </row>
    <row r="1825" spans="1:55" x14ac:dyDescent="0.25">
      <c r="A1825" s="69"/>
      <c r="B1825" s="23" t="s">
        <v>1655</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94">
        <f>SUM(AY1816:AY1824)</f>
        <v>1996108.69</v>
      </c>
      <c r="AZ1825" s="193">
        <f>AY1825/E1816</f>
        <v>1</v>
      </c>
      <c r="BA1825" s="202"/>
      <c r="BB1825" s="211"/>
      <c r="BC1825" s="202"/>
    </row>
    <row r="1826" spans="1:55" x14ac:dyDescent="0.25">
      <c r="A1826" s="336">
        <v>209</v>
      </c>
      <c r="B1826" s="345" t="s">
        <v>688</v>
      </c>
      <c r="C1826" s="352" t="s">
        <v>686</v>
      </c>
      <c r="D1826" s="370" t="s">
        <v>1080</v>
      </c>
      <c r="E1826" s="406">
        <v>1559436.1400000001</v>
      </c>
      <c r="F1826" s="7" t="s">
        <v>548</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v>652898.43000000005</v>
      </c>
      <c r="AZ1826" s="192"/>
      <c r="BA1826" s="202">
        <v>9</v>
      </c>
      <c r="BB1826" s="211">
        <v>627340</v>
      </c>
      <c r="BC1826" s="202"/>
    </row>
    <row r="1827" spans="1:55" x14ac:dyDescent="0.25">
      <c r="A1827" s="337"/>
      <c r="B1827" s="346"/>
      <c r="C1827" s="353"/>
      <c r="D1827" s="343"/>
      <c r="E1827" s="407"/>
      <c r="F1827" s="7" t="s">
        <v>322</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v>429852.22</v>
      </c>
      <c r="AZ1827" s="192"/>
      <c r="BA1827" s="202">
        <v>5</v>
      </c>
      <c r="BB1827" s="211">
        <v>321145</v>
      </c>
      <c r="BC1827" s="202"/>
    </row>
    <row r="1828" spans="1:55" x14ac:dyDescent="0.25">
      <c r="A1828" s="337"/>
      <c r="B1828" s="346"/>
      <c r="C1828" s="353"/>
      <c r="D1828" s="343"/>
      <c r="E1828" s="407"/>
      <c r="F1828" s="7" t="s">
        <v>1226</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v>184222.38</v>
      </c>
      <c r="AZ1828" s="192"/>
      <c r="BA1828" s="202"/>
      <c r="BB1828" s="211"/>
      <c r="BC1828" s="202"/>
    </row>
    <row r="1829" spans="1:55" x14ac:dyDescent="0.25">
      <c r="A1829" s="209"/>
      <c r="B1829" s="210"/>
      <c r="C1829" s="139"/>
      <c r="D1829" s="266"/>
      <c r="E1829" s="217"/>
      <c r="F1829" s="77" t="s">
        <v>218</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v>30000</v>
      </c>
      <c r="AZ1829" s="192"/>
      <c r="BA1829" s="202"/>
      <c r="BB1829" s="211"/>
      <c r="BC1829" s="202"/>
    </row>
    <row r="1830" spans="1:55" x14ac:dyDescent="0.25">
      <c r="A1830" s="209"/>
      <c r="B1830" s="210"/>
      <c r="C1830" s="139"/>
      <c r="D1830" s="266"/>
      <c r="E1830" s="217"/>
      <c r="F1830" s="77" t="s">
        <v>143</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v>120000</v>
      </c>
      <c r="AZ1830" s="192"/>
      <c r="BA1830" s="202"/>
      <c r="BB1830" s="211"/>
      <c r="BC1830" s="202"/>
    </row>
    <row r="1831" spans="1:55" x14ac:dyDescent="0.25">
      <c r="A1831" s="209"/>
      <c r="B1831" s="210"/>
      <c r="C1831" s="139"/>
      <c r="D1831" s="266"/>
      <c r="E1831" s="217"/>
      <c r="F1831" s="77" t="s">
        <v>546</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v>107463.11</v>
      </c>
      <c r="AZ1831" s="192"/>
      <c r="BA1831" s="202"/>
      <c r="BB1831" s="211"/>
      <c r="BC1831" s="202"/>
    </row>
    <row r="1832" spans="1:55" x14ac:dyDescent="0.25">
      <c r="A1832" s="209"/>
      <c r="B1832" s="210"/>
      <c r="C1832" s="139"/>
      <c r="D1832" s="266"/>
      <c r="E1832" s="217"/>
      <c r="F1832" s="77" t="s">
        <v>543</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v>35000</v>
      </c>
      <c r="AZ1832" s="192"/>
      <c r="BA1832" s="202"/>
      <c r="BB1832" s="211"/>
      <c r="BC1832" s="202"/>
    </row>
    <row r="1833" spans="1:55" x14ac:dyDescent="0.25">
      <c r="A1833" s="69"/>
      <c r="B1833" s="23" t="s">
        <v>1655</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94">
        <f>SUM(AY1826:AY1832)</f>
        <v>1559436.14</v>
      </c>
      <c r="AZ1833" s="193">
        <f>AY1833/E1826</f>
        <v>0.99999999999999989</v>
      </c>
      <c r="BA1833" s="202"/>
      <c r="BB1833" s="211"/>
      <c r="BC1833" s="202"/>
    </row>
    <row r="1834" spans="1:55" x14ac:dyDescent="0.25">
      <c r="A1834" s="336">
        <v>210</v>
      </c>
      <c r="B1834" s="345" t="s">
        <v>689</v>
      </c>
      <c r="C1834" s="352" t="s">
        <v>690</v>
      </c>
      <c r="D1834" s="370" t="s">
        <v>1081</v>
      </c>
      <c r="E1834" s="406">
        <v>1557109.5200000003</v>
      </c>
      <c r="F1834" s="7" t="s">
        <v>543</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f>N1834+M1834+L1834+K1834+J1834+I1834+H1834+G1834</f>
        <v>46092.47</v>
      </c>
      <c r="AZ1834" s="192"/>
      <c r="BA1834" s="202"/>
      <c r="BB1834" s="211"/>
      <c r="BC1834" s="202"/>
    </row>
    <row r="1835" spans="1:55" x14ac:dyDescent="0.25">
      <c r="A1835" s="337"/>
      <c r="B1835" s="346"/>
      <c r="C1835" s="353"/>
      <c r="D1835" s="371"/>
      <c r="E1835" s="407"/>
      <c r="F1835" s="7" t="s">
        <v>548</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f t="shared" ref="AY1835:AY1840" si="14">N1835+M1835+L1835+K1835+J1835+I1835+H1835+G1835</f>
        <v>904132.92</v>
      </c>
      <c r="AZ1835" s="192"/>
      <c r="BA1835" s="202">
        <v>9</v>
      </c>
      <c r="BB1835" s="211">
        <v>765598</v>
      </c>
      <c r="BC1835" s="202"/>
    </row>
    <row r="1836" spans="1:55" x14ac:dyDescent="0.25">
      <c r="A1836" s="337"/>
      <c r="B1836" s="346"/>
      <c r="C1836" s="353"/>
      <c r="D1836" s="371"/>
      <c r="E1836" s="407"/>
      <c r="F1836" s="7" t="s">
        <v>218</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f t="shared" si="14"/>
        <v>23046.23</v>
      </c>
      <c r="AZ1836" s="192"/>
      <c r="BA1836" s="202"/>
      <c r="BB1836" s="211"/>
      <c r="BC1836" s="202"/>
    </row>
    <row r="1837" spans="1:55" x14ac:dyDescent="0.25">
      <c r="A1837" s="337"/>
      <c r="B1837" s="346"/>
      <c r="C1837" s="353"/>
      <c r="D1837" s="371"/>
      <c r="E1837" s="407"/>
      <c r="F1837" s="7" t="s">
        <v>399</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f t="shared" si="14"/>
        <v>184369.86</v>
      </c>
      <c r="AZ1837" s="192"/>
      <c r="BA1837" s="202">
        <v>7</v>
      </c>
      <c r="BB1837" s="211">
        <v>105000</v>
      </c>
      <c r="BC1837" s="202"/>
    </row>
    <row r="1838" spans="1:55" x14ac:dyDescent="0.25">
      <c r="A1838" s="337"/>
      <c r="B1838" s="346"/>
      <c r="C1838" s="353"/>
      <c r="D1838" s="371"/>
      <c r="E1838" s="407"/>
      <c r="F1838" s="7" t="s">
        <v>143</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f t="shared" si="14"/>
        <v>122913.24</v>
      </c>
      <c r="AZ1838" s="192"/>
      <c r="BA1838" s="202">
        <v>2</v>
      </c>
      <c r="BB1838" s="211">
        <v>80000</v>
      </c>
      <c r="BC1838" s="202"/>
    </row>
    <row r="1839" spans="1:55" x14ac:dyDescent="0.25">
      <c r="A1839" s="337"/>
      <c r="B1839" s="346"/>
      <c r="C1839" s="353"/>
      <c r="D1839" s="371"/>
      <c r="E1839" s="407"/>
      <c r="F1839" s="7" t="s">
        <v>322</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f t="shared" si="14"/>
        <v>215098.18</v>
      </c>
      <c r="AZ1839" s="192"/>
      <c r="BA1839" s="202">
        <v>4</v>
      </c>
      <c r="BB1839" s="211">
        <v>271859.5</v>
      </c>
      <c r="BC1839" s="202"/>
    </row>
    <row r="1840" spans="1:55" x14ac:dyDescent="0.25">
      <c r="A1840" s="341"/>
      <c r="B1840" s="347"/>
      <c r="C1840" s="354"/>
      <c r="D1840" s="385"/>
      <c r="E1840" s="408"/>
      <c r="F1840" s="7" t="s">
        <v>546</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f t="shared" si="14"/>
        <v>61456.62</v>
      </c>
      <c r="AZ1840" s="192"/>
      <c r="BA1840" s="202"/>
      <c r="BB1840" s="211"/>
      <c r="BC1840" s="202"/>
    </row>
    <row r="1841" spans="1:55" x14ac:dyDescent="0.25">
      <c r="A1841" s="69"/>
      <c r="B1841" s="23" t="s">
        <v>1655</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94">
        <f>SUM(AY1834:AY1840)</f>
        <v>1557109.52</v>
      </c>
      <c r="AZ1841" s="193">
        <f>AY1841/E1834</f>
        <v>0.99999999999999989</v>
      </c>
      <c r="BA1841" s="202"/>
      <c r="BB1841" s="211"/>
      <c r="BC1841" s="202"/>
    </row>
    <row r="1842" spans="1:55" x14ac:dyDescent="0.25">
      <c r="A1842" s="336">
        <v>211</v>
      </c>
      <c r="B1842" s="345" t="s">
        <v>691</v>
      </c>
      <c r="C1842" s="352" t="s">
        <v>686</v>
      </c>
      <c r="D1842" s="369" t="s">
        <v>1082</v>
      </c>
      <c r="E1842" s="180"/>
      <c r="F1842" s="7" t="s">
        <v>182</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138">
        <v>80000</v>
      </c>
      <c r="AZ1842" s="192"/>
      <c r="BA1842" s="202">
        <v>3</v>
      </c>
      <c r="BB1842" s="211">
        <v>60000</v>
      </c>
      <c r="BC1842" s="202"/>
    </row>
    <row r="1843" spans="1:55" x14ac:dyDescent="0.25">
      <c r="A1843" s="337"/>
      <c r="B1843" s="346"/>
      <c r="C1843" s="353"/>
      <c r="D1843" s="369"/>
      <c r="E1843" s="139"/>
      <c r="F1843" s="7" t="s">
        <v>135</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v>85143.43</v>
      </c>
      <c r="AZ1843" s="192"/>
      <c r="BA1843" s="202">
        <v>1</v>
      </c>
      <c r="BB1843" s="211">
        <v>85000</v>
      </c>
      <c r="BC1843" s="202"/>
    </row>
    <row r="1844" spans="1:55" x14ac:dyDescent="0.25">
      <c r="A1844" s="337"/>
      <c r="B1844" s="346"/>
      <c r="C1844" s="353"/>
      <c r="D1844" s="369"/>
      <c r="E1844" s="139"/>
      <c r="F1844" s="7" t="s">
        <v>153</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v>1742515.82</v>
      </c>
      <c r="AZ1844" s="192"/>
      <c r="BA1844" s="202">
        <v>20</v>
      </c>
      <c r="BB1844" s="211">
        <v>1701268</v>
      </c>
      <c r="BC1844" s="202"/>
    </row>
    <row r="1845" spans="1:55" x14ac:dyDescent="0.25">
      <c r="A1845" s="337"/>
      <c r="B1845" s="346"/>
      <c r="C1845" s="353"/>
      <c r="D1845" s="369"/>
      <c r="E1845" s="142">
        <v>2495659.25</v>
      </c>
      <c r="F1845" s="7" t="s">
        <v>181</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v>400000</v>
      </c>
      <c r="AZ1845" s="192"/>
      <c r="BA1845" s="202">
        <v>4</v>
      </c>
      <c r="BB1845" s="211">
        <v>400000</v>
      </c>
      <c r="BC1845" s="202"/>
    </row>
    <row r="1846" spans="1:55" x14ac:dyDescent="0.25">
      <c r="A1846" s="337"/>
      <c r="B1846" s="346"/>
      <c r="C1846" s="353"/>
      <c r="D1846" s="369"/>
      <c r="E1846" s="139"/>
      <c r="F1846" s="7" t="s">
        <v>177</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v>60000</v>
      </c>
      <c r="AZ1846" s="192"/>
      <c r="BA1846" s="202"/>
      <c r="BB1846" s="211"/>
      <c r="BC1846" s="202"/>
    </row>
    <row r="1847" spans="1:55" x14ac:dyDescent="0.25">
      <c r="A1847" s="337"/>
      <c r="B1847" s="346"/>
      <c r="C1847" s="353"/>
      <c r="D1847" s="369"/>
      <c r="E1847" s="139"/>
      <c r="F1847" s="7" t="s">
        <v>309</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v>18000</v>
      </c>
      <c r="AZ1847" s="192"/>
      <c r="BA1847" s="202"/>
      <c r="BB1847" s="211"/>
      <c r="BC1847" s="202"/>
    </row>
    <row r="1848" spans="1:55" x14ac:dyDescent="0.25">
      <c r="A1848" s="337"/>
      <c r="B1848" s="346"/>
      <c r="C1848" s="353"/>
      <c r="D1848" s="369"/>
      <c r="E1848" s="139"/>
      <c r="F1848" s="7" t="s">
        <v>154</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v>100000</v>
      </c>
      <c r="AZ1848" s="192"/>
      <c r="BA1848" s="202">
        <v>2</v>
      </c>
      <c r="BB1848" s="211">
        <v>99983</v>
      </c>
      <c r="BC1848" s="202"/>
    </row>
    <row r="1849" spans="1:55" x14ac:dyDescent="0.25">
      <c r="A1849" s="341"/>
      <c r="B1849" s="347"/>
      <c r="C1849" s="354"/>
      <c r="D1849" s="369"/>
      <c r="E1849" s="17"/>
      <c r="F1849" s="7" t="s">
        <v>207</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v>10000</v>
      </c>
      <c r="AZ1849" s="192"/>
      <c r="BA1849" s="202"/>
      <c r="BB1849" s="211"/>
      <c r="BC1849" s="202"/>
    </row>
    <row r="1850" spans="1:55" x14ac:dyDescent="0.25">
      <c r="A1850" s="69"/>
      <c r="B1850" s="23" t="s">
        <v>1655</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94">
        <f>SUM(AY1842:AY1849)</f>
        <v>2495659.25</v>
      </c>
      <c r="AZ1850" s="193">
        <f>AY1850/E1845</f>
        <v>1</v>
      </c>
      <c r="BA1850" s="202"/>
      <c r="BB1850" s="211"/>
      <c r="BC1850" s="202"/>
    </row>
    <row r="1851" spans="1:55" x14ac:dyDescent="0.25">
      <c r="A1851" s="336">
        <v>212</v>
      </c>
      <c r="B1851" s="345" t="s">
        <v>694</v>
      </c>
      <c r="C1851" s="352" t="s">
        <v>695</v>
      </c>
      <c r="D1851" s="370" t="s">
        <v>990</v>
      </c>
      <c r="E1851" s="180"/>
      <c r="F1851" s="53" t="s">
        <v>692</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9">
        <v>199535</v>
      </c>
      <c r="AZ1851" s="192"/>
      <c r="BA1851" s="202">
        <v>1</v>
      </c>
      <c r="BB1851" s="211">
        <v>199535</v>
      </c>
      <c r="BC1851" s="202" t="s">
        <v>1350</v>
      </c>
    </row>
    <row r="1852" spans="1:55" x14ac:dyDescent="0.25">
      <c r="A1852" s="337"/>
      <c r="B1852" s="346"/>
      <c r="C1852" s="353"/>
      <c r="D1852" s="343"/>
      <c r="E1852" s="139"/>
      <c r="F1852" s="53" t="s">
        <v>182</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9">
        <v>249450</v>
      </c>
      <c r="AZ1852" s="192"/>
      <c r="BA1852" s="202">
        <v>8</v>
      </c>
      <c r="BB1852" s="211">
        <v>240000</v>
      </c>
      <c r="BC1852" s="202" t="s">
        <v>1351</v>
      </c>
    </row>
    <row r="1853" spans="1:55" x14ac:dyDescent="0.25">
      <c r="A1853" s="337"/>
      <c r="B1853" s="346"/>
      <c r="C1853" s="353"/>
      <c r="D1853" s="343"/>
      <c r="E1853" s="139"/>
      <c r="F1853" s="53" t="s">
        <v>693</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9">
        <v>307381</v>
      </c>
      <c r="AZ1853" s="192"/>
      <c r="BA1853" s="202">
        <v>3</v>
      </c>
      <c r="BB1853" s="211">
        <v>307381</v>
      </c>
      <c r="BC1853" s="202" t="s">
        <v>1352</v>
      </c>
    </row>
    <row r="1854" spans="1:55" x14ac:dyDescent="0.25">
      <c r="A1854" s="337"/>
      <c r="B1854" s="346"/>
      <c r="C1854" s="353"/>
      <c r="D1854" s="343"/>
      <c r="E1854" s="142">
        <v>1953329.97</v>
      </c>
      <c r="F1854" s="53" t="s">
        <v>129</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9">
        <v>300000</v>
      </c>
      <c r="AZ1854" s="192"/>
      <c r="BA1854" s="202">
        <v>12</v>
      </c>
      <c r="BB1854" s="211">
        <v>300000</v>
      </c>
      <c r="BC1854" s="202" t="s">
        <v>1353</v>
      </c>
    </row>
    <row r="1855" spans="1:55" x14ac:dyDescent="0.25">
      <c r="A1855" s="337"/>
      <c r="B1855" s="346"/>
      <c r="C1855" s="353"/>
      <c r="D1855" s="343"/>
      <c r="E1855" s="139"/>
      <c r="F1855" s="53" t="s">
        <v>696</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9">
        <v>835608</v>
      </c>
      <c r="AZ1855" s="192"/>
      <c r="BA1855" s="202">
        <v>11</v>
      </c>
      <c r="BB1855" s="211">
        <v>751998</v>
      </c>
      <c r="BC1855" s="202" t="s">
        <v>1354</v>
      </c>
    </row>
    <row r="1856" spans="1:55" x14ac:dyDescent="0.25">
      <c r="A1856" s="337"/>
      <c r="B1856" s="346"/>
      <c r="C1856" s="353"/>
      <c r="D1856" s="343"/>
      <c r="E1856" s="139"/>
      <c r="F1856" s="53" t="s">
        <v>207</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9">
        <v>50000</v>
      </c>
      <c r="AZ1856" s="192"/>
      <c r="BA1856" s="202"/>
      <c r="BB1856" s="211"/>
      <c r="BC1856" s="202"/>
    </row>
    <row r="1857" spans="1:55" x14ac:dyDescent="0.25">
      <c r="A1857" s="341"/>
      <c r="B1857" s="347"/>
      <c r="C1857" s="354"/>
      <c r="D1857" s="344"/>
      <c r="E1857" s="17"/>
      <c r="F1857" s="53" t="s">
        <v>140</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9">
        <v>11356</v>
      </c>
      <c r="AZ1857" s="192"/>
      <c r="BA1857" s="202"/>
      <c r="BB1857" s="211"/>
      <c r="BC1857" s="202"/>
    </row>
    <row r="1858" spans="1:55" x14ac:dyDescent="0.25">
      <c r="A1858" s="69"/>
      <c r="B1858" s="23" t="s">
        <v>1655</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94">
        <f>SUM(AY1851:AY1857)</f>
        <v>1953330</v>
      </c>
      <c r="AZ1858" s="193">
        <f>AY1858/E1854</f>
        <v>1.0000000153583883</v>
      </c>
      <c r="BA1858" s="202"/>
      <c r="BB1858" s="211"/>
      <c r="BC1858" s="202"/>
    </row>
    <row r="1859" spans="1:55" x14ac:dyDescent="0.25">
      <c r="A1859" s="336">
        <v>213</v>
      </c>
      <c r="B1859" s="345" t="s">
        <v>697</v>
      </c>
      <c r="C1859" s="352" t="s">
        <v>698</v>
      </c>
      <c r="D1859" s="370" t="s">
        <v>991</v>
      </c>
      <c r="E1859" s="180"/>
      <c r="F1859" s="7" t="s">
        <v>121</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f>N1859+M1859+L1859+K1859+J1859+I1859+H1859+G1859</f>
        <v>1291545</v>
      </c>
      <c r="AZ1859" s="192"/>
      <c r="BA1859" s="202">
        <v>22</v>
      </c>
      <c r="BB1859" s="211">
        <v>1264374</v>
      </c>
      <c r="BC1859" s="202"/>
    </row>
    <row r="1860" spans="1:55" x14ac:dyDescent="0.25">
      <c r="A1860" s="337"/>
      <c r="B1860" s="346"/>
      <c r="C1860" s="353"/>
      <c r="D1860" s="371"/>
      <c r="E1860" s="142">
        <v>2784185</v>
      </c>
      <c r="F1860" s="7" t="s">
        <v>182</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v>420000</v>
      </c>
      <c r="AZ1860" s="192"/>
      <c r="BA1860" s="202"/>
      <c r="BB1860" s="211"/>
      <c r="BC1860" s="202"/>
    </row>
    <row r="1861" spans="1:55" x14ac:dyDescent="0.25">
      <c r="A1861" s="337"/>
      <c r="B1861" s="346"/>
      <c r="C1861" s="353"/>
      <c r="D1861" s="371"/>
      <c r="E1861" s="142"/>
      <c r="F1861" s="7" t="s">
        <v>127</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v>288510</v>
      </c>
      <c r="AZ1861" s="192"/>
      <c r="BA1861" s="202"/>
      <c r="BB1861" s="211"/>
      <c r="BC1861" s="202"/>
    </row>
    <row r="1862" spans="1:55" x14ac:dyDescent="0.25">
      <c r="A1862" s="337"/>
      <c r="B1862" s="346"/>
      <c r="C1862" s="353"/>
      <c r="D1862" s="371"/>
      <c r="E1862" s="139"/>
      <c r="F1862" s="7" t="s">
        <v>126</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v>200000</v>
      </c>
      <c r="AZ1862" s="192"/>
      <c r="BA1862" s="202"/>
      <c r="BB1862" s="211"/>
      <c r="BC1862" s="202"/>
    </row>
    <row r="1863" spans="1:55" x14ac:dyDescent="0.25">
      <c r="A1863" s="341"/>
      <c r="B1863" s="347"/>
      <c r="C1863" s="354"/>
      <c r="D1863" s="385"/>
      <c r="E1863" s="17"/>
      <c r="F1863" s="7" t="s">
        <v>699</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v>173990</v>
      </c>
      <c r="AZ1863" s="192"/>
      <c r="BA1863" s="202">
        <v>1</v>
      </c>
      <c r="BB1863" s="211">
        <v>90000</v>
      </c>
      <c r="BC1863" s="202"/>
    </row>
    <row r="1864" spans="1:55" x14ac:dyDescent="0.25">
      <c r="A1864" s="209"/>
      <c r="B1864" s="210"/>
      <c r="C1864" s="139"/>
      <c r="D1864" s="233"/>
      <c r="E1864" s="216"/>
      <c r="F1864" s="77" t="s">
        <v>153</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v>250000</v>
      </c>
      <c r="AZ1864" s="192"/>
      <c r="BA1864" s="202">
        <v>8</v>
      </c>
      <c r="BB1864" s="211">
        <v>190000</v>
      </c>
      <c r="BC1864" s="202" t="s">
        <v>39</v>
      </c>
    </row>
    <row r="1865" spans="1:55" s="213" customFormat="1" x14ac:dyDescent="0.25">
      <c r="A1865" s="209"/>
      <c r="B1865" s="210"/>
      <c r="C1865" s="139"/>
      <c r="D1865" s="233"/>
      <c r="E1865" s="216"/>
      <c r="F1865" s="77" t="s">
        <v>125</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v>100000</v>
      </c>
      <c r="AZ1865" s="192"/>
      <c r="BA1865" s="202"/>
      <c r="BB1865" s="211"/>
      <c r="BC1865" s="212"/>
    </row>
    <row r="1866" spans="1:55" x14ac:dyDescent="0.25">
      <c r="A1866" s="69"/>
      <c r="B1866" s="23" t="s">
        <v>1655</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94">
        <f>SUM(AY1859:AY1865)</f>
        <v>2724045</v>
      </c>
      <c r="AZ1866" s="193">
        <f>AY1866/E1860</f>
        <v>0.97839942388885792</v>
      </c>
      <c r="BA1866" s="202"/>
      <c r="BB1866" s="211"/>
      <c r="BC1866" s="202"/>
    </row>
    <row r="1867" spans="1:55" ht="27.75" customHeight="1" x14ac:dyDescent="0.25">
      <c r="A1867" s="336">
        <v>214</v>
      </c>
      <c r="B1867" s="345" t="s">
        <v>700</v>
      </c>
      <c r="C1867" s="352" t="s">
        <v>695</v>
      </c>
      <c r="D1867" s="80" t="s">
        <v>989</v>
      </c>
      <c r="E1867" s="141">
        <v>2039896.1200000003</v>
      </c>
      <c r="F1867" s="7" t="s">
        <v>701</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98">
        <v>100000</v>
      </c>
      <c r="AZ1867" s="192"/>
      <c r="BA1867" s="202">
        <v>1</v>
      </c>
      <c r="BB1867" s="211">
        <v>99449</v>
      </c>
      <c r="BC1867" s="202"/>
    </row>
    <row r="1868" spans="1:55" x14ac:dyDescent="0.25">
      <c r="A1868" s="341"/>
      <c r="B1868" s="347"/>
      <c r="C1868" s="354"/>
      <c r="D1868" s="17"/>
      <c r="E1868" s="17"/>
      <c r="F1868" s="7" t="s">
        <v>702</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98">
        <v>999000</v>
      </c>
      <c r="AZ1868" s="192"/>
      <c r="BA1868" s="202">
        <v>13</v>
      </c>
      <c r="BB1868" s="211">
        <v>998993</v>
      </c>
      <c r="BC1868" s="202" t="s">
        <v>1571</v>
      </c>
    </row>
    <row r="1869" spans="1:55" x14ac:dyDescent="0.25">
      <c r="A1869" s="209"/>
      <c r="B1869" s="210"/>
      <c r="C1869" s="139"/>
      <c r="D1869" s="216"/>
      <c r="E1869" s="216"/>
      <c r="F1869" s="77" t="s">
        <v>319</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98">
        <v>225647</v>
      </c>
      <c r="AZ1869" s="192"/>
      <c r="BA1869" s="202"/>
      <c r="BB1869" s="211"/>
      <c r="BC1869" s="202" t="s">
        <v>1355</v>
      </c>
    </row>
    <row r="1870" spans="1:55" x14ac:dyDescent="0.25">
      <c r="A1870" s="209"/>
      <c r="B1870" s="210"/>
      <c r="C1870" s="139"/>
      <c r="D1870" s="216"/>
      <c r="E1870" s="216"/>
      <c r="F1870" s="77" t="s">
        <v>148</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98">
        <v>250000</v>
      </c>
      <c r="AZ1870" s="192"/>
      <c r="BA1870" s="202">
        <v>5</v>
      </c>
      <c r="BB1870" s="211">
        <v>250000</v>
      </c>
      <c r="BC1870" s="202" t="s">
        <v>1356</v>
      </c>
    </row>
    <row r="1871" spans="1:55" x14ac:dyDescent="0.25">
      <c r="A1871" s="209"/>
      <c r="B1871" s="210"/>
      <c r="C1871" s="139"/>
      <c r="D1871" s="216"/>
      <c r="E1871" s="216"/>
      <c r="F1871" s="77" t="s">
        <v>151</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98">
        <v>150000</v>
      </c>
      <c r="AZ1871" s="192"/>
      <c r="BA1871" s="202"/>
      <c r="BB1871" s="211"/>
      <c r="BC1871" s="202"/>
    </row>
    <row r="1872" spans="1:55" x14ac:dyDescent="0.25">
      <c r="A1872" s="209"/>
      <c r="B1872" s="210"/>
      <c r="C1872" s="139"/>
      <c r="D1872" s="216"/>
      <c r="E1872" s="216"/>
      <c r="F1872" s="77" t="s">
        <v>147</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98">
        <v>245000</v>
      </c>
      <c r="AZ1872" s="192"/>
      <c r="BA1872" s="202">
        <v>7</v>
      </c>
      <c r="BB1872" s="211">
        <v>245000</v>
      </c>
      <c r="BC1872" s="202" t="s">
        <v>1357</v>
      </c>
    </row>
    <row r="1873" spans="1:55" x14ac:dyDescent="0.25">
      <c r="A1873" s="209"/>
      <c r="B1873" s="210"/>
      <c r="C1873" s="139"/>
      <c r="D1873" s="216"/>
      <c r="E1873" s="216"/>
      <c r="F1873" s="77" t="s">
        <v>1823</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98">
        <v>70248</v>
      </c>
      <c r="AZ1873" s="192"/>
      <c r="BA1873" s="202"/>
      <c r="BB1873" s="211"/>
      <c r="BC1873" s="202"/>
    </row>
    <row r="1874" spans="1:55" x14ac:dyDescent="0.25">
      <c r="A1874" s="69"/>
      <c r="B1874" s="23" t="s">
        <v>1655</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94">
        <f>SUM(AY1867:AY1873)</f>
        <v>2039895</v>
      </c>
      <c r="AZ1874" s="193">
        <f>AY1874/E1867</f>
        <v>0.99999945095243359</v>
      </c>
      <c r="BA1874" s="202"/>
      <c r="BB1874" s="211"/>
      <c r="BC1874" s="202"/>
    </row>
    <row r="1875" spans="1:55" ht="15" customHeight="1" x14ac:dyDescent="0.25">
      <c r="A1875" s="336">
        <v>215</v>
      </c>
      <c r="B1875" s="345" t="s">
        <v>703</v>
      </c>
      <c r="C1875" s="352" t="s">
        <v>695</v>
      </c>
      <c r="D1875" s="372" t="s">
        <v>27</v>
      </c>
      <c r="E1875" s="417">
        <v>2527499.9982999996</v>
      </c>
      <c r="F1875" s="7" t="s">
        <v>121</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1358</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98">
        <v>1469490</v>
      </c>
      <c r="AZ1875" s="192"/>
      <c r="BA1875" s="202"/>
      <c r="BB1875" s="211"/>
      <c r="BC1875" s="202" t="s">
        <v>1438</v>
      </c>
    </row>
    <row r="1876" spans="1:55" x14ac:dyDescent="0.25">
      <c r="A1876" s="337"/>
      <c r="B1876" s="346"/>
      <c r="C1876" s="353"/>
      <c r="D1876" s="381"/>
      <c r="E1876" s="418"/>
      <c r="F1876" s="7" t="s">
        <v>125</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98">
        <v>450000</v>
      </c>
      <c r="AZ1876" s="192"/>
      <c r="BA1876" s="202"/>
      <c r="BB1876" s="211"/>
      <c r="BC1876" s="202"/>
    </row>
    <row r="1877" spans="1:55" x14ac:dyDescent="0.25">
      <c r="A1877" s="337"/>
      <c r="B1877" s="346"/>
      <c r="C1877" s="353"/>
      <c r="D1877" s="381"/>
      <c r="E1877" s="418"/>
      <c r="F1877" s="7" t="s">
        <v>124</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98">
        <v>279575</v>
      </c>
      <c r="AZ1877" s="192"/>
      <c r="BA1877" s="202"/>
      <c r="BB1877" s="211"/>
      <c r="BC1877" s="202"/>
    </row>
    <row r="1878" spans="1:55" x14ac:dyDescent="0.25">
      <c r="A1878" s="341"/>
      <c r="B1878" s="347"/>
      <c r="C1878" s="354"/>
      <c r="D1878" s="381"/>
      <c r="E1878" s="419"/>
      <c r="F1878" s="7" t="s">
        <v>237</v>
      </c>
      <c r="G1878" s="96"/>
      <c r="H1878" s="96"/>
      <c r="I1878" s="96"/>
      <c r="J1878" s="96"/>
      <c r="K1878" s="96"/>
      <c r="L1878" s="96"/>
      <c r="M1878" s="96"/>
      <c r="N1878" s="96"/>
      <c r="O1878" s="96"/>
      <c r="P1878" s="96"/>
      <c r="Q1878" s="96"/>
      <c r="R1878" s="138"/>
      <c r="S1878" s="309"/>
      <c r="T1878" s="309"/>
      <c r="U1878" s="98"/>
      <c r="V1878" s="309"/>
      <c r="W1878" s="309"/>
      <c r="X1878" s="138"/>
      <c r="Y1878" s="138"/>
      <c r="Z1878" s="138" t="s">
        <v>1359</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98">
        <v>130648</v>
      </c>
      <c r="AZ1878" s="192"/>
      <c r="BA1878" s="202"/>
      <c r="BB1878" s="211"/>
      <c r="BC1878" s="202"/>
    </row>
    <row r="1879" spans="1:55" x14ac:dyDescent="0.25">
      <c r="A1879" s="209"/>
      <c r="B1879" s="272"/>
      <c r="C1879" s="30"/>
      <c r="D1879" s="381"/>
      <c r="E1879" s="217"/>
      <c r="F1879" s="77" t="s">
        <v>699</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8">
        <v>60000</v>
      </c>
      <c r="AZ1879" s="192"/>
      <c r="BA1879" s="202"/>
      <c r="BB1879" s="211"/>
      <c r="BC1879" s="202" t="s">
        <v>759</v>
      </c>
    </row>
    <row r="1880" spans="1:55" x14ac:dyDescent="0.25">
      <c r="A1880" s="209"/>
      <c r="B1880" s="272"/>
      <c r="C1880" s="30"/>
      <c r="D1880" s="393"/>
      <c r="E1880" s="217"/>
      <c r="F1880" s="77" t="s">
        <v>126</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8">
        <v>137787</v>
      </c>
      <c r="AZ1880" s="192"/>
      <c r="BA1880" s="202"/>
      <c r="BB1880" s="211"/>
      <c r="BC1880" s="202"/>
    </row>
    <row r="1881" spans="1:55" x14ac:dyDescent="0.25">
      <c r="A1881" s="69"/>
      <c r="B1881" s="32" t="s">
        <v>1655</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94">
        <f>SUM(AY1875:AY1880)</f>
        <v>2527500</v>
      </c>
      <c r="AZ1881" s="193">
        <f>AY1881/E1875</f>
        <v>1.0000000006726015</v>
      </c>
      <c r="BA1881" s="202"/>
      <c r="BB1881" s="211"/>
      <c r="BC1881" s="202"/>
    </row>
    <row r="1882" spans="1:55" ht="15" customHeight="1" x14ac:dyDescent="0.25">
      <c r="A1882" s="336">
        <v>216</v>
      </c>
      <c r="B1882" s="345" t="s">
        <v>704</v>
      </c>
      <c r="C1882" s="352" t="s">
        <v>705</v>
      </c>
      <c r="D1882" s="370" t="s">
        <v>1229</v>
      </c>
      <c r="E1882" s="180"/>
      <c r="F1882" s="7" t="s">
        <v>121</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v>527333.68999999994</v>
      </c>
      <c r="AZ1882" s="192"/>
      <c r="BA1882" s="202">
        <v>4</v>
      </c>
      <c r="BB1882" s="211">
        <v>200073</v>
      </c>
      <c r="BC1882" s="202"/>
    </row>
    <row r="1883" spans="1:55" x14ac:dyDescent="0.25">
      <c r="A1883" s="337"/>
      <c r="B1883" s="346"/>
      <c r="C1883" s="353"/>
      <c r="D1883" s="353"/>
      <c r="E1883" s="139"/>
      <c r="F1883" s="7" t="s">
        <v>319</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v>249788.41</v>
      </c>
      <c r="AZ1883" s="192"/>
      <c r="BA1883" s="202"/>
      <c r="BB1883" s="211"/>
      <c r="BC1883" s="202"/>
    </row>
    <row r="1884" spans="1:55" x14ac:dyDescent="0.25">
      <c r="A1884" s="337"/>
      <c r="B1884" s="346"/>
      <c r="C1884" s="353"/>
      <c r="D1884" s="353"/>
      <c r="E1884" s="142">
        <v>1945810.71</v>
      </c>
      <c r="F1884" s="7" t="s">
        <v>245</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v>208157</v>
      </c>
      <c r="AZ1884" s="192"/>
      <c r="BA1884" s="202"/>
      <c r="BB1884" s="211"/>
      <c r="BC1884" s="202" t="s">
        <v>1360</v>
      </c>
    </row>
    <row r="1885" spans="1:55" x14ac:dyDescent="0.25">
      <c r="A1885" s="337"/>
      <c r="B1885" s="346"/>
      <c r="C1885" s="353"/>
      <c r="D1885" s="353"/>
      <c r="E1885" s="139"/>
      <c r="F1885" s="7" t="s">
        <v>1151</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v>48560</v>
      </c>
      <c r="AZ1885" s="192"/>
      <c r="BA1885" s="202"/>
      <c r="BB1885" s="211"/>
      <c r="BC1885" s="202"/>
    </row>
    <row r="1886" spans="1:55" x14ac:dyDescent="0.25">
      <c r="A1886" s="341"/>
      <c r="B1886" s="347"/>
      <c r="C1886" s="354"/>
      <c r="D1886" s="354"/>
      <c r="E1886" s="17"/>
      <c r="F1886" s="7" t="s">
        <v>151</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v>388559.75</v>
      </c>
      <c r="AZ1886" s="192"/>
      <c r="BA1886" s="202">
        <v>4</v>
      </c>
      <c r="BB1886" s="211">
        <v>262024.11</v>
      </c>
      <c r="BC1886" s="202"/>
    </row>
    <row r="1887" spans="1:55" x14ac:dyDescent="0.25">
      <c r="A1887" s="209"/>
      <c r="B1887" s="210"/>
      <c r="C1887" s="139"/>
      <c r="D1887" s="216"/>
      <c r="E1887" s="216"/>
      <c r="F1887" s="77" t="s">
        <v>249</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v>284500</v>
      </c>
      <c r="AZ1887" s="192"/>
      <c r="BA1887" s="202">
        <v>4</v>
      </c>
      <c r="BB1887" s="211">
        <v>196797</v>
      </c>
      <c r="BC1887" s="202"/>
    </row>
    <row r="1888" spans="1:55" x14ac:dyDescent="0.25">
      <c r="A1888" s="209"/>
      <c r="B1888" s="210"/>
      <c r="C1888" s="139"/>
      <c r="D1888" s="216"/>
      <c r="E1888" s="216"/>
      <c r="F1888" s="77" t="s">
        <v>357</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v>197280.46</v>
      </c>
      <c r="AZ1888" s="192"/>
      <c r="BA1888" s="202"/>
      <c r="BB1888" s="211"/>
      <c r="BC1888" s="202" t="s">
        <v>1361</v>
      </c>
    </row>
    <row r="1889" spans="1:55" x14ac:dyDescent="0.25">
      <c r="A1889" s="209"/>
      <c r="B1889" s="210"/>
      <c r="C1889" s="139"/>
      <c r="D1889" s="216"/>
      <c r="E1889" s="216"/>
      <c r="F1889" s="77" t="s">
        <v>1384</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v>41631.4</v>
      </c>
      <c r="AZ1889" s="192"/>
      <c r="BA1889" s="202"/>
      <c r="BB1889" s="211"/>
      <c r="BC1889" s="202"/>
    </row>
    <row r="1890" spans="1:55" x14ac:dyDescent="0.25">
      <c r="A1890" s="69"/>
      <c r="B1890" s="23" t="s">
        <v>1655</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94">
        <f>SUM(AY1882:AY1889)</f>
        <v>1945810.71</v>
      </c>
      <c r="AZ1890" s="193">
        <f>AY1890/E1884</f>
        <v>1</v>
      </c>
      <c r="BA1890" s="202"/>
      <c r="BB1890" s="211"/>
      <c r="BC1890" s="202"/>
    </row>
    <row r="1891" spans="1:55" x14ac:dyDescent="0.25">
      <c r="A1891" s="336">
        <v>217</v>
      </c>
      <c r="B1891" s="345" t="s">
        <v>707</v>
      </c>
      <c r="C1891" s="352" t="s">
        <v>698</v>
      </c>
      <c r="D1891" s="370" t="s">
        <v>992</v>
      </c>
      <c r="E1891" s="406">
        <v>2599933.5</v>
      </c>
      <c r="F1891" s="7" t="s">
        <v>121</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8">
        <v>379310</v>
      </c>
      <c r="AZ1891" s="192"/>
      <c r="BA1891" s="202">
        <v>10</v>
      </c>
      <c r="BB1891" s="211">
        <v>801932</v>
      </c>
      <c r="BC1891" s="202"/>
    </row>
    <row r="1892" spans="1:55" x14ac:dyDescent="0.25">
      <c r="A1892" s="337"/>
      <c r="B1892" s="346"/>
      <c r="C1892" s="353"/>
      <c r="D1892" s="353"/>
      <c r="E1892" s="407"/>
      <c r="F1892" s="7" t="s">
        <v>319</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8">
        <v>505752</v>
      </c>
      <c r="AZ1892" s="192"/>
      <c r="BA1892" s="202">
        <v>2</v>
      </c>
      <c r="BB1892" s="211">
        <v>191007</v>
      </c>
      <c r="BC1892" s="202"/>
    </row>
    <row r="1893" spans="1:55" x14ac:dyDescent="0.25">
      <c r="A1893" s="337"/>
      <c r="B1893" s="346"/>
      <c r="C1893" s="353"/>
      <c r="D1893" s="353"/>
      <c r="E1893" s="407"/>
      <c r="F1893" s="7" t="s">
        <v>245</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8">
        <v>252865</v>
      </c>
      <c r="AZ1893" s="192"/>
      <c r="BA1893" s="202">
        <v>1</v>
      </c>
      <c r="BB1893" s="211">
        <v>61228</v>
      </c>
      <c r="BC1893" s="202"/>
    </row>
    <row r="1894" spans="1:55" x14ac:dyDescent="0.25">
      <c r="A1894" s="341"/>
      <c r="B1894" s="347"/>
      <c r="C1894" s="354"/>
      <c r="D1894" s="354"/>
      <c r="E1894" s="408"/>
      <c r="F1894" s="7" t="s">
        <v>212</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8">
        <v>948280</v>
      </c>
      <c r="AZ1894" s="192"/>
      <c r="BA1894" s="202"/>
      <c r="BB1894" s="211"/>
      <c r="BC1894" s="202"/>
    </row>
    <row r="1895" spans="1:55" x14ac:dyDescent="0.25">
      <c r="A1895" s="209"/>
      <c r="B1895" s="210"/>
      <c r="C1895" s="139"/>
      <c r="D1895" s="216"/>
      <c r="E1895" s="217"/>
      <c r="F1895" s="77" t="s">
        <v>151</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8">
        <v>252865</v>
      </c>
      <c r="AZ1895" s="192"/>
      <c r="BA1895" s="202">
        <v>9</v>
      </c>
      <c r="BB1895" s="211">
        <v>445948</v>
      </c>
      <c r="BC1895" s="202"/>
    </row>
    <row r="1896" spans="1:55" x14ac:dyDescent="0.25">
      <c r="A1896" s="209"/>
      <c r="B1896" s="210"/>
      <c r="C1896" s="139"/>
      <c r="D1896" s="216"/>
      <c r="E1896" s="217"/>
      <c r="F1896" s="77" t="s">
        <v>249</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8">
        <v>197610.25</v>
      </c>
      <c r="AZ1896" s="192"/>
      <c r="BA1896" s="202">
        <v>1</v>
      </c>
      <c r="BB1896" s="211">
        <v>67929</v>
      </c>
      <c r="BC1896" s="202"/>
    </row>
    <row r="1897" spans="1:55" x14ac:dyDescent="0.25">
      <c r="A1897" s="209"/>
      <c r="B1897" s="210"/>
      <c r="C1897" s="139"/>
      <c r="D1897" s="216"/>
      <c r="E1897" s="217"/>
      <c r="F1897" s="77" t="s">
        <v>357</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8">
        <v>63251</v>
      </c>
      <c r="AZ1897" s="192"/>
      <c r="BA1897" s="202"/>
      <c r="BB1897" s="211"/>
      <c r="BC1897" s="202" t="s">
        <v>1572</v>
      </c>
    </row>
    <row r="1898" spans="1:55" x14ac:dyDescent="0.25">
      <c r="A1898" s="69"/>
      <c r="B1898" s="23" t="s">
        <v>1655</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94">
        <f>SUM(AY1891:AY1897)</f>
        <v>2599933.25</v>
      </c>
      <c r="AZ1898" s="193">
        <f>AY1898/E1891</f>
        <v>0.99999990384369442</v>
      </c>
      <c r="BA1898" s="202"/>
      <c r="BB1898" s="211"/>
      <c r="BC1898" s="202"/>
    </row>
    <row r="1899" spans="1:55" ht="30" customHeight="1" x14ac:dyDescent="0.25">
      <c r="A1899" s="336">
        <v>218</v>
      </c>
      <c r="B1899" s="345" t="s">
        <v>708</v>
      </c>
      <c r="C1899" s="352" t="s">
        <v>695</v>
      </c>
      <c r="D1899" s="370" t="s">
        <v>1228</v>
      </c>
      <c r="E1899" s="406">
        <v>1566205</v>
      </c>
      <c r="F1899" s="7" t="s">
        <v>121</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v>807849</v>
      </c>
      <c r="AZ1899" s="192"/>
      <c r="BA1899" s="202">
        <v>8</v>
      </c>
      <c r="BB1899" s="211">
        <v>799306</v>
      </c>
      <c r="BC1899" s="202"/>
    </row>
    <row r="1900" spans="1:55" x14ac:dyDescent="0.25">
      <c r="A1900" s="341"/>
      <c r="B1900" s="347"/>
      <c r="C1900" s="354"/>
      <c r="D1900" s="354"/>
      <c r="E1900" s="408"/>
      <c r="F1900" s="7" t="s">
        <v>132</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f>L1900+Q1900</f>
        <v>247295</v>
      </c>
      <c r="AZ1900" s="192"/>
      <c r="BA1900" s="202">
        <v>4</v>
      </c>
      <c r="BB1900" s="211">
        <v>162618</v>
      </c>
      <c r="BC1900" s="202"/>
    </row>
    <row r="1901" spans="1:55" x14ac:dyDescent="0.25">
      <c r="A1901" s="209"/>
      <c r="B1901" s="210"/>
      <c r="C1901" s="139"/>
      <c r="D1901" s="216"/>
      <c r="E1901" s="217"/>
      <c r="F1901" s="77" t="s">
        <v>1317</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v>315000</v>
      </c>
      <c r="AZ1901" s="192"/>
      <c r="BA1901" s="202">
        <v>7</v>
      </c>
      <c r="BB1901" s="211">
        <v>315000</v>
      </c>
      <c r="BC1901" s="202"/>
    </row>
    <row r="1902" spans="1:55" x14ac:dyDescent="0.25">
      <c r="A1902" s="209"/>
      <c r="B1902" s="210"/>
      <c r="C1902" s="139"/>
      <c r="D1902" s="216"/>
      <c r="E1902" s="217"/>
      <c r="F1902" s="77" t="s">
        <v>125</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v>110000</v>
      </c>
      <c r="AZ1902" s="192"/>
      <c r="BA1902" s="202"/>
      <c r="BB1902" s="211"/>
      <c r="BC1902" s="202"/>
    </row>
    <row r="1903" spans="1:55" x14ac:dyDescent="0.25">
      <c r="A1903" s="209"/>
      <c r="B1903" s="210"/>
      <c r="C1903" s="139"/>
      <c r="D1903" s="216"/>
      <c r="E1903" s="217"/>
      <c r="F1903" s="77" t="s">
        <v>124</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v>82482</v>
      </c>
      <c r="AZ1903" s="192"/>
      <c r="BA1903" s="202"/>
      <c r="BB1903" s="211"/>
      <c r="BC1903" s="202"/>
    </row>
    <row r="1904" spans="1:55" x14ac:dyDescent="0.25">
      <c r="A1904" s="69"/>
      <c r="B1904" s="23" t="s">
        <v>1655</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94">
        <f>SUM(AY1899:AY1903)</f>
        <v>1562626</v>
      </c>
      <c r="AZ1904" s="193">
        <f>AY1904/E1899</f>
        <v>0.99771485852745967</v>
      </c>
      <c r="BA1904" s="202"/>
      <c r="BB1904" s="211"/>
      <c r="BC1904" s="202"/>
    </row>
    <row r="1905" spans="1:55" ht="15" customHeight="1" x14ac:dyDescent="0.25">
      <c r="A1905" s="362">
        <v>219</v>
      </c>
      <c r="B1905" s="362" t="s">
        <v>709</v>
      </c>
      <c r="C1905" s="349" t="s">
        <v>710</v>
      </c>
      <c r="D1905" s="372" t="s">
        <v>857</v>
      </c>
      <c r="E1905" s="425">
        <v>2295862.31</v>
      </c>
      <c r="F1905" s="46" t="s">
        <v>218</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98">
        <f>SUM(G1905:N1905)</f>
        <v>449894</v>
      </c>
      <c r="AZ1905" s="192"/>
      <c r="BA1905" s="202"/>
      <c r="BB1905" s="211"/>
      <c r="BC1905" s="202"/>
    </row>
    <row r="1906" spans="1:55" x14ac:dyDescent="0.25">
      <c r="A1906" s="363"/>
      <c r="B1906" s="363"/>
      <c r="C1906" s="350"/>
      <c r="D1906" s="381"/>
      <c r="E1906" s="426"/>
      <c r="F1906" s="46" t="s">
        <v>216</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98">
        <f>SUM(G1906:N1906)</f>
        <v>420000</v>
      </c>
      <c r="AZ1906" s="192"/>
      <c r="BA1906" s="202">
        <v>7</v>
      </c>
      <c r="BB1906" s="211">
        <v>390000</v>
      </c>
      <c r="BC1906" s="202"/>
    </row>
    <row r="1907" spans="1:55" x14ac:dyDescent="0.25">
      <c r="A1907" s="363">
        <v>219</v>
      </c>
      <c r="B1907" s="363"/>
      <c r="C1907" s="350"/>
      <c r="D1907" s="381"/>
      <c r="E1907" s="426"/>
      <c r="F1907" s="46" t="s">
        <v>215</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98">
        <f>SUM(G1907:N1907)</f>
        <v>37769</v>
      </c>
      <c r="AZ1907" s="192"/>
      <c r="BA1907" s="202"/>
      <c r="BB1907" s="211"/>
      <c r="BC1907" s="202" t="s">
        <v>48</v>
      </c>
    </row>
    <row r="1908" spans="1:55" x14ac:dyDescent="0.25">
      <c r="A1908" s="363"/>
      <c r="B1908" s="363"/>
      <c r="C1908" s="350"/>
      <c r="D1908" s="381"/>
      <c r="E1908" s="426"/>
      <c r="F1908" s="46" t="s">
        <v>231</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98">
        <v>858199</v>
      </c>
      <c r="AZ1908" s="192"/>
      <c r="BA1908" s="202">
        <v>9</v>
      </c>
      <c r="BB1908" s="211">
        <v>683076</v>
      </c>
      <c r="BC1908" s="202" t="s">
        <v>49</v>
      </c>
    </row>
    <row r="1909" spans="1:55" x14ac:dyDescent="0.25">
      <c r="A1909" s="363"/>
      <c r="B1909" s="363"/>
      <c r="C1909" s="350"/>
      <c r="D1909" s="381"/>
      <c r="E1909" s="426"/>
      <c r="F1909" s="46" t="s">
        <v>271</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98">
        <v>430000</v>
      </c>
      <c r="AZ1909" s="192"/>
      <c r="BA1909" s="202"/>
      <c r="BB1909" s="211"/>
      <c r="BC1909" s="202" t="s">
        <v>1336</v>
      </c>
    </row>
    <row r="1910" spans="1:55" x14ac:dyDescent="0.25">
      <c r="A1910" s="364"/>
      <c r="B1910" s="364"/>
      <c r="C1910" s="351"/>
      <c r="D1910" s="393"/>
      <c r="E1910" s="427"/>
      <c r="F1910" s="46" t="s">
        <v>213</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98">
        <f>SUM(G1910:N1910)</f>
        <v>100000</v>
      </c>
      <c r="AZ1910" s="192"/>
      <c r="BA1910" s="202"/>
      <c r="BB1910" s="211"/>
      <c r="BC1910" s="202" t="s">
        <v>1336</v>
      </c>
    </row>
    <row r="1911" spans="1:55" x14ac:dyDescent="0.25">
      <c r="A1911" s="69"/>
      <c r="B1911" s="23" t="s">
        <v>1655</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94">
        <f>SUM(AY1905:AY1910)</f>
        <v>2295862</v>
      </c>
      <c r="AZ1911" s="193">
        <f>AY1911/E1905</f>
        <v>0.99999986497448101</v>
      </c>
      <c r="BA1911" s="202"/>
      <c r="BB1911" s="211"/>
      <c r="BC1911" s="202"/>
    </row>
    <row r="1912" spans="1:55" ht="15" customHeight="1" x14ac:dyDescent="0.25">
      <c r="A1912" s="336">
        <v>220</v>
      </c>
      <c r="B1912" s="509" t="s">
        <v>711</v>
      </c>
      <c r="C1912" s="512" t="s">
        <v>710</v>
      </c>
      <c r="D1912" s="372" t="s">
        <v>858</v>
      </c>
      <c r="E1912" s="425">
        <v>2112106.14</v>
      </c>
      <c r="F1912" s="130" t="s">
        <v>121</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98">
        <f>SUM(G1912:N1912)</f>
        <v>180000</v>
      </c>
      <c r="AZ1912" s="192"/>
      <c r="BA1912" s="202">
        <v>1</v>
      </c>
      <c r="BB1912" s="211">
        <v>179730</v>
      </c>
      <c r="BC1912" s="202" t="s">
        <v>1261</v>
      </c>
    </row>
    <row r="1913" spans="1:55" x14ac:dyDescent="0.25">
      <c r="A1913" s="337"/>
      <c r="B1913" s="510"/>
      <c r="C1913" s="513"/>
      <c r="D1913" s="381"/>
      <c r="E1913" s="426"/>
      <c r="F1913" s="130" t="s">
        <v>245</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98">
        <f>SUM(G1913:N1913)</f>
        <v>100000</v>
      </c>
      <c r="AZ1913" s="192"/>
      <c r="BA1913" s="202"/>
      <c r="BB1913" s="211"/>
      <c r="BC1913" s="202" t="s">
        <v>1337</v>
      </c>
    </row>
    <row r="1914" spans="1:55" x14ac:dyDescent="0.25">
      <c r="A1914" s="337"/>
      <c r="B1914" s="510"/>
      <c r="C1914" s="513"/>
      <c r="D1914" s="381"/>
      <c r="E1914" s="426"/>
      <c r="F1914" s="130" t="s">
        <v>132</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98">
        <f>SUM(G1914:N1914)</f>
        <v>784031.6</v>
      </c>
      <c r="AZ1914" s="192"/>
      <c r="BA1914" s="202">
        <v>1</v>
      </c>
      <c r="BB1914" s="211">
        <v>100000</v>
      </c>
      <c r="BC1914" s="202" t="s">
        <v>1262</v>
      </c>
    </row>
    <row r="1915" spans="1:55" x14ac:dyDescent="0.25">
      <c r="A1915" s="337"/>
      <c r="B1915" s="510"/>
      <c r="C1915" s="513"/>
      <c r="D1915" s="381"/>
      <c r="E1915" s="426"/>
      <c r="F1915" s="130" t="s">
        <v>859</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98">
        <v>32951.339999999997</v>
      </c>
      <c r="AZ1915" s="192"/>
      <c r="BA1915" s="202">
        <v>10</v>
      </c>
      <c r="BB1915" s="211">
        <v>783505</v>
      </c>
      <c r="BC1915" s="202" t="s">
        <v>1338</v>
      </c>
    </row>
    <row r="1916" spans="1:55" x14ac:dyDescent="0.25">
      <c r="A1916" s="337"/>
      <c r="B1916" s="510"/>
      <c r="C1916" s="513"/>
      <c r="D1916" s="381"/>
      <c r="E1916" s="426"/>
      <c r="F1916" s="134" t="s">
        <v>151</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98">
        <f>SUM(G1916:N1916)</f>
        <v>490000</v>
      </c>
      <c r="AZ1916" s="192"/>
      <c r="BA1916" s="202">
        <v>7</v>
      </c>
      <c r="BB1916" s="211">
        <v>470000</v>
      </c>
      <c r="BC1916" s="202" t="s">
        <v>1273</v>
      </c>
    </row>
    <row r="1917" spans="1:55" x14ac:dyDescent="0.25">
      <c r="A1917" s="337"/>
      <c r="B1917" s="510"/>
      <c r="C1917" s="513"/>
      <c r="D1917" s="381"/>
      <c r="E1917" s="426"/>
      <c r="F1917" s="87" t="s">
        <v>221</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98">
        <v>352679.79</v>
      </c>
      <c r="AZ1917" s="192"/>
      <c r="BA1917" s="202">
        <v>8</v>
      </c>
      <c r="BB1917" s="211">
        <v>320000</v>
      </c>
      <c r="BC1917" s="202" t="s">
        <v>50</v>
      </c>
    </row>
    <row r="1918" spans="1:55" x14ac:dyDescent="0.25">
      <c r="A1918" s="337"/>
      <c r="B1918" s="510"/>
      <c r="C1918" s="513"/>
      <c r="D1918" s="381"/>
      <c r="E1918" s="426"/>
      <c r="F1918" s="87" t="s">
        <v>1823</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98">
        <v>135000</v>
      </c>
      <c r="AZ1918" s="192"/>
      <c r="BA1918" s="202">
        <v>9</v>
      </c>
      <c r="BB1918" s="211">
        <v>135000</v>
      </c>
      <c r="BC1918" s="202" t="s">
        <v>1339</v>
      </c>
    </row>
    <row r="1919" spans="1:55" x14ac:dyDescent="0.25">
      <c r="A1919" s="341"/>
      <c r="B1919" s="511"/>
      <c r="C1919" s="514"/>
      <c r="D1919" s="393"/>
      <c r="E1919" s="427"/>
      <c r="F1919" s="134" t="s">
        <v>154</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98">
        <v>37443.410000000003</v>
      </c>
      <c r="AZ1919" s="192"/>
      <c r="BA1919" s="202"/>
      <c r="BB1919" s="211"/>
      <c r="BC1919" s="202" t="s">
        <v>1340</v>
      </c>
    </row>
    <row r="1920" spans="1:55" x14ac:dyDescent="0.25">
      <c r="A1920" s="69"/>
      <c r="B1920" s="23" t="s">
        <v>1655</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94">
        <f>SUM(AY1912:AY1919)</f>
        <v>2112106.14</v>
      </c>
      <c r="AZ1920" s="193">
        <f>AY1920/E1912</f>
        <v>1</v>
      </c>
      <c r="BA1920" s="202"/>
      <c r="BB1920" s="211"/>
      <c r="BC1920" s="202"/>
    </row>
    <row r="1921" spans="1:55" ht="15" customHeight="1" x14ac:dyDescent="0.25">
      <c r="A1921" s="336">
        <v>221</v>
      </c>
      <c r="B1921" s="362" t="s">
        <v>712</v>
      </c>
      <c r="C1921" s="349" t="s">
        <v>710</v>
      </c>
      <c r="D1921" s="372" t="s">
        <v>860</v>
      </c>
      <c r="E1921" s="420">
        <v>2158814.31</v>
      </c>
      <c r="F1921" s="87" t="s">
        <v>176</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98">
        <v>915871</v>
      </c>
      <c r="AZ1921" s="192"/>
      <c r="BA1921" s="202">
        <v>12</v>
      </c>
      <c r="BB1921" s="211">
        <v>878156.96</v>
      </c>
      <c r="BC1921" s="202" t="s">
        <v>1516</v>
      </c>
    </row>
    <row r="1922" spans="1:55" x14ac:dyDescent="0.25">
      <c r="A1922" s="337"/>
      <c r="B1922" s="363"/>
      <c r="C1922" s="350"/>
      <c r="D1922" s="381"/>
      <c r="E1922" s="420"/>
      <c r="F1922" s="87" t="s">
        <v>153</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98">
        <f t="shared" ref="AY1922:AY1927" si="15">SUM(G1922:N1922)</f>
        <v>200000</v>
      </c>
      <c r="AZ1922" s="192"/>
      <c r="BA1922" s="202"/>
      <c r="BB1922" s="211"/>
      <c r="BC1922" s="202" t="s">
        <v>1517</v>
      </c>
    </row>
    <row r="1923" spans="1:55" x14ac:dyDescent="0.25">
      <c r="A1923" s="337"/>
      <c r="B1923" s="363"/>
      <c r="C1923" s="350"/>
      <c r="D1923" s="381"/>
      <c r="E1923" s="420"/>
      <c r="F1923" s="87" t="s">
        <v>182</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98">
        <f t="shared" si="15"/>
        <v>261812</v>
      </c>
      <c r="AZ1923" s="192"/>
      <c r="BA1923" s="202">
        <v>5</v>
      </c>
      <c r="BB1923" s="211">
        <v>200000</v>
      </c>
      <c r="BC1923" s="202" t="s">
        <v>1518</v>
      </c>
    </row>
    <row r="1924" spans="1:55" x14ac:dyDescent="0.25">
      <c r="A1924" s="337"/>
      <c r="B1924" s="363"/>
      <c r="C1924" s="350"/>
      <c r="D1924" s="381"/>
      <c r="E1924" s="420"/>
      <c r="F1924" s="87" t="s">
        <v>245</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98">
        <v>48418</v>
      </c>
      <c r="AZ1924" s="192"/>
      <c r="BA1924" s="202"/>
      <c r="BB1924" s="211"/>
      <c r="BC1924" s="202"/>
    </row>
    <row r="1925" spans="1:55" x14ac:dyDescent="0.25">
      <c r="A1925" s="337"/>
      <c r="B1925" s="363"/>
      <c r="C1925" s="350"/>
      <c r="D1925" s="381"/>
      <c r="E1925" s="420"/>
      <c r="F1925" s="87" t="s">
        <v>148</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98">
        <f t="shared" si="15"/>
        <v>420000</v>
      </c>
      <c r="AZ1925" s="192"/>
      <c r="BA1925" s="202">
        <v>8</v>
      </c>
      <c r="BB1925" s="211">
        <v>460000</v>
      </c>
      <c r="BC1925" s="202" t="s">
        <v>54</v>
      </c>
    </row>
    <row r="1926" spans="1:55" x14ac:dyDescent="0.25">
      <c r="A1926" s="337"/>
      <c r="B1926" s="363"/>
      <c r="C1926" s="350"/>
      <c r="D1926" s="381"/>
      <c r="E1926" s="420"/>
      <c r="F1926" s="87" t="s">
        <v>151</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98">
        <f t="shared" si="15"/>
        <v>210000</v>
      </c>
      <c r="AZ1926" s="192"/>
      <c r="BA1926" s="202"/>
      <c r="BB1926" s="211"/>
      <c r="BC1926" s="202" t="s">
        <v>55</v>
      </c>
    </row>
    <row r="1927" spans="1:55" x14ac:dyDescent="0.25">
      <c r="A1927" s="341"/>
      <c r="B1927" s="364"/>
      <c r="C1927" s="351"/>
      <c r="D1927" s="393"/>
      <c r="E1927" s="420"/>
      <c r="F1927" s="89" t="s">
        <v>154</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98">
        <f t="shared" si="15"/>
        <v>70000</v>
      </c>
      <c r="AZ1927" s="192"/>
      <c r="BA1927" s="202">
        <v>1</v>
      </c>
      <c r="BB1927" s="211">
        <v>39543</v>
      </c>
      <c r="BC1927" s="202"/>
    </row>
    <row r="1928" spans="1:55" x14ac:dyDescent="0.25">
      <c r="A1928" s="209"/>
      <c r="B1928" s="253"/>
      <c r="C1928" s="221"/>
      <c r="D1928" s="219"/>
      <c r="E1928" s="218"/>
      <c r="F1928" s="259" t="s">
        <v>173</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98">
        <v>32713</v>
      </c>
      <c r="AZ1928" s="192"/>
      <c r="BA1928" s="202"/>
      <c r="BB1928" s="211"/>
      <c r="BC1928" s="202" t="s">
        <v>56</v>
      </c>
    </row>
    <row r="1929" spans="1:55" x14ac:dyDescent="0.25">
      <c r="A1929" s="69"/>
      <c r="B1929" s="23" t="s">
        <v>1655</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94">
        <f>SUM(AY1921:AY1928)</f>
        <v>2158814</v>
      </c>
      <c r="AZ1929" s="193">
        <f>AY1929/E1921</f>
        <v>0.99999985640265654</v>
      </c>
      <c r="BA1929" s="202"/>
      <c r="BB1929" s="211"/>
      <c r="BC1929" s="202"/>
    </row>
    <row r="1930" spans="1:55" x14ac:dyDescent="0.25">
      <c r="A1930" s="336">
        <v>222</v>
      </c>
      <c r="B1930" s="345" t="s">
        <v>713</v>
      </c>
      <c r="C1930" s="352" t="s">
        <v>710</v>
      </c>
      <c r="D1930" s="370" t="s">
        <v>861</v>
      </c>
      <c r="E1930" s="406">
        <v>2307368.31</v>
      </c>
      <c r="F1930" s="7" t="s">
        <v>434</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8">
        <f t="shared" ref="AY1930:AY1938" si="16">SUM(G1930:N1930)</f>
        <v>30000</v>
      </c>
      <c r="AZ1930" s="192"/>
      <c r="BA1930" s="202">
        <v>2</v>
      </c>
      <c r="BB1930" s="211">
        <v>30000</v>
      </c>
      <c r="BC1930" s="202" t="s">
        <v>57</v>
      </c>
    </row>
    <row r="1931" spans="1:55" x14ac:dyDescent="0.25">
      <c r="A1931" s="337"/>
      <c r="B1931" s="346"/>
      <c r="C1931" s="353"/>
      <c r="D1931" s="371"/>
      <c r="E1931" s="407"/>
      <c r="F1931" s="7" t="s">
        <v>535</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8">
        <f t="shared" si="16"/>
        <v>270890</v>
      </c>
      <c r="AZ1931" s="192"/>
      <c r="BA1931" s="202">
        <v>6</v>
      </c>
      <c r="BB1931" s="211">
        <v>240000</v>
      </c>
      <c r="BC1931" s="202" t="s">
        <v>58</v>
      </c>
    </row>
    <row r="1932" spans="1:55" x14ac:dyDescent="0.25">
      <c r="A1932" s="337"/>
      <c r="B1932" s="346"/>
      <c r="C1932" s="353"/>
      <c r="D1932" s="371"/>
      <c r="E1932" s="407"/>
      <c r="F1932" s="7" t="s">
        <v>151</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8">
        <f t="shared" si="16"/>
        <v>120000</v>
      </c>
      <c r="AZ1932" s="192"/>
      <c r="BA1932" s="202">
        <v>2</v>
      </c>
      <c r="BB1932" s="211">
        <v>65000</v>
      </c>
      <c r="BC1932" s="202" t="s">
        <v>59</v>
      </c>
    </row>
    <row r="1933" spans="1:55" x14ac:dyDescent="0.25">
      <c r="A1933" s="337"/>
      <c r="B1933" s="346"/>
      <c r="C1933" s="353"/>
      <c r="D1933" s="371"/>
      <c r="E1933" s="407"/>
      <c r="F1933" s="7" t="s">
        <v>181</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8">
        <f t="shared" si="16"/>
        <v>300000</v>
      </c>
      <c r="AZ1933" s="192"/>
      <c r="BA1933" s="202">
        <v>7</v>
      </c>
      <c r="BB1933" s="211">
        <v>350000</v>
      </c>
      <c r="BC1933" s="202" t="s">
        <v>60</v>
      </c>
    </row>
    <row r="1934" spans="1:55" x14ac:dyDescent="0.25">
      <c r="A1934" s="337"/>
      <c r="B1934" s="346"/>
      <c r="C1934" s="353"/>
      <c r="D1934" s="371"/>
      <c r="E1934" s="407"/>
      <c r="F1934" s="7" t="s">
        <v>153</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8">
        <f t="shared" si="16"/>
        <v>888425.31</v>
      </c>
      <c r="AZ1934" s="192"/>
      <c r="BA1934" s="202">
        <v>13</v>
      </c>
      <c r="BB1934" s="211">
        <v>810736.28</v>
      </c>
      <c r="BC1934" s="202" t="s">
        <v>1563</v>
      </c>
    </row>
    <row r="1935" spans="1:55" x14ac:dyDescent="0.25">
      <c r="A1935" s="337"/>
      <c r="B1935" s="346"/>
      <c r="C1935" s="353"/>
      <c r="D1935" s="371"/>
      <c r="E1935" s="407"/>
      <c r="F1935" s="7" t="s">
        <v>155</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8">
        <f t="shared" si="16"/>
        <v>138728</v>
      </c>
      <c r="AZ1935" s="192"/>
      <c r="BA1935" s="202"/>
      <c r="BB1935" s="211"/>
      <c r="BC1935" s="202" t="s">
        <v>61</v>
      </c>
    </row>
    <row r="1936" spans="1:55" x14ac:dyDescent="0.25">
      <c r="A1936" s="337"/>
      <c r="B1936" s="346"/>
      <c r="C1936" s="353"/>
      <c r="D1936" s="371"/>
      <c r="E1936" s="407"/>
      <c r="F1936" s="7" t="s">
        <v>173</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8">
        <v>32690</v>
      </c>
      <c r="AZ1936" s="192"/>
      <c r="BA1936" s="202"/>
      <c r="BB1936" s="211"/>
      <c r="BC1936" s="202" t="s">
        <v>1564</v>
      </c>
    </row>
    <row r="1937" spans="1:55" x14ac:dyDescent="0.25">
      <c r="A1937" s="337"/>
      <c r="B1937" s="346"/>
      <c r="C1937" s="353"/>
      <c r="D1937" s="371"/>
      <c r="E1937" s="407"/>
      <c r="F1937" s="7" t="s">
        <v>1826</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8">
        <v>261635</v>
      </c>
      <c r="AZ1937" s="192"/>
      <c r="BA1937" s="202"/>
      <c r="BB1937" s="211"/>
      <c r="BC1937" s="202" t="s">
        <v>1565</v>
      </c>
    </row>
    <row r="1938" spans="1:55" x14ac:dyDescent="0.25">
      <c r="A1938" s="337"/>
      <c r="B1938" s="346"/>
      <c r="C1938" s="353"/>
      <c r="D1938" s="371"/>
      <c r="E1938" s="407"/>
      <c r="F1938" s="7" t="s">
        <v>154</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8">
        <f t="shared" si="16"/>
        <v>200000</v>
      </c>
      <c r="AZ1938" s="192"/>
      <c r="BA1938" s="202"/>
      <c r="BB1938" s="211"/>
      <c r="BC1938" s="202" t="s">
        <v>62</v>
      </c>
    </row>
    <row r="1939" spans="1:55" x14ac:dyDescent="0.25">
      <c r="A1939" s="341"/>
      <c r="B1939" s="347"/>
      <c r="C1939" s="354"/>
      <c r="D1939" s="385"/>
      <c r="E1939" s="408"/>
      <c r="F1939" s="7" t="s">
        <v>304</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8">
        <v>65000</v>
      </c>
      <c r="AZ1939" s="192"/>
      <c r="BA1939" s="202"/>
      <c r="BB1939" s="211"/>
      <c r="BC1939" s="202" t="s">
        <v>63</v>
      </c>
    </row>
    <row r="1940" spans="1:55" x14ac:dyDescent="0.25">
      <c r="A1940" s="69"/>
      <c r="B1940" s="23" t="s">
        <v>1655</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94">
        <f>SUM(AY1930:AY1939)</f>
        <v>2307368.31</v>
      </c>
      <c r="AZ1940" s="193">
        <f>AY1940/E1930</f>
        <v>1</v>
      </c>
      <c r="BA1940" s="202"/>
      <c r="BB1940" s="211"/>
      <c r="BC1940" s="202"/>
    </row>
    <row r="1941" spans="1:55" x14ac:dyDescent="0.25">
      <c r="A1941" s="336">
        <v>223</v>
      </c>
      <c r="B1941" s="345" t="s">
        <v>714</v>
      </c>
      <c r="C1941" s="352" t="s">
        <v>710</v>
      </c>
      <c r="D1941" s="370" t="s">
        <v>862</v>
      </c>
      <c r="E1941" s="406">
        <v>1675799.31</v>
      </c>
      <c r="F1941" s="7" t="s">
        <v>186</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8">
        <v>200000</v>
      </c>
      <c r="AZ1941" s="192"/>
      <c r="BA1941" s="202">
        <v>1</v>
      </c>
      <c r="BB1941" s="211">
        <v>40000</v>
      </c>
      <c r="BC1941" s="202" t="s">
        <v>64</v>
      </c>
    </row>
    <row r="1942" spans="1:55" x14ac:dyDescent="0.25">
      <c r="A1942" s="337"/>
      <c r="B1942" s="346"/>
      <c r="C1942" s="353"/>
      <c r="D1942" s="371"/>
      <c r="E1942" s="407"/>
      <c r="F1942" s="7" t="s">
        <v>1826</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8">
        <v>36000</v>
      </c>
      <c r="AZ1942" s="192"/>
      <c r="BA1942" s="202">
        <v>0</v>
      </c>
      <c r="BB1942" s="211">
        <v>0</v>
      </c>
      <c r="BC1942" s="202" t="s">
        <v>65</v>
      </c>
    </row>
    <row r="1943" spans="1:55" x14ac:dyDescent="0.25">
      <c r="A1943" s="337"/>
      <c r="B1943" s="346"/>
      <c r="C1943" s="353"/>
      <c r="D1943" s="371"/>
      <c r="E1943" s="407"/>
      <c r="F1943" s="7" t="s">
        <v>126</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8">
        <v>566475</v>
      </c>
      <c r="AZ1943" s="192"/>
      <c r="BA1943" s="202">
        <v>0</v>
      </c>
      <c r="BB1943" s="211">
        <v>0</v>
      </c>
      <c r="BC1943" s="202"/>
    </row>
    <row r="1944" spans="1:55" x14ac:dyDescent="0.25">
      <c r="A1944" s="337"/>
      <c r="B1944" s="346"/>
      <c r="C1944" s="353"/>
      <c r="D1944" s="371"/>
      <c r="E1944" s="407"/>
      <c r="F1944" s="7" t="s">
        <v>181</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8">
        <v>470000</v>
      </c>
      <c r="AZ1944" s="192"/>
      <c r="BA1944" s="202">
        <v>0</v>
      </c>
      <c r="BB1944" s="211">
        <v>0</v>
      </c>
      <c r="BC1944" s="202"/>
    </row>
    <row r="1945" spans="1:55" x14ac:dyDescent="0.25">
      <c r="A1945" s="337"/>
      <c r="B1945" s="346"/>
      <c r="C1945" s="353"/>
      <c r="D1945" s="371"/>
      <c r="E1945" s="407"/>
      <c r="F1945" s="7" t="s">
        <v>153</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8">
        <v>69926</v>
      </c>
      <c r="AZ1945" s="192"/>
      <c r="BA1945" s="202">
        <v>5</v>
      </c>
      <c r="BB1945" s="211">
        <v>517601.13</v>
      </c>
      <c r="BC1945" s="202" t="s">
        <v>66</v>
      </c>
    </row>
    <row r="1946" spans="1:55" x14ac:dyDescent="0.25">
      <c r="A1946" s="337"/>
      <c r="B1946" s="346"/>
      <c r="C1946" s="353"/>
      <c r="D1946" s="371"/>
      <c r="E1946" s="407"/>
      <c r="F1946" s="7" t="s">
        <v>135</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8">
        <v>21000</v>
      </c>
      <c r="AZ1946" s="192"/>
      <c r="BA1946" s="202">
        <v>19</v>
      </c>
      <c r="BB1946" s="211">
        <v>570000</v>
      </c>
      <c r="BC1946" s="202" t="s">
        <v>1711</v>
      </c>
    </row>
    <row r="1947" spans="1:55" x14ac:dyDescent="0.25">
      <c r="A1947" s="341"/>
      <c r="B1947" s="347"/>
      <c r="C1947" s="354"/>
      <c r="D1947" s="385"/>
      <c r="E1947" s="408"/>
      <c r="F1947" s="7" t="s">
        <v>177</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8">
        <v>312398</v>
      </c>
      <c r="AZ1947" s="192"/>
      <c r="BA1947" s="202">
        <v>1</v>
      </c>
      <c r="BB1947" s="211">
        <v>69718.289999999994</v>
      </c>
      <c r="BC1947" s="202" t="s">
        <v>1712</v>
      </c>
    </row>
    <row r="1948" spans="1:55" x14ac:dyDescent="0.25">
      <c r="A1948" s="69"/>
      <c r="B1948" s="23" t="s">
        <v>1655</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94">
        <f>SUM(AY1941:AY1947)</f>
        <v>1675799</v>
      </c>
      <c r="AZ1948" s="193">
        <f>AY1948/E1941</f>
        <v>0.99999981501364854</v>
      </c>
      <c r="BA1948" s="202"/>
      <c r="BB1948" s="211"/>
      <c r="BC1948" s="202"/>
    </row>
    <row r="1949" spans="1:55" x14ac:dyDescent="0.25">
      <c r="A1949" s="336">
        <v>224</v>
      </c>
      <c r="B1949" s="345" t="s">
        <v>715</v>
      </c>
      <c r="C1949" s="352" t="s">
        <v>716</v>
      </c>
      <c r="D1949" s="370" t="s">
        <v>873</v>
      </c>
      <c r="E1949" s="406">
        <v>2193480.31</v>
      </c>
      <c r="F1949" s="46" t="s">
        <v>217</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98">
        <f>SUM(G1949:N1949)</f>
        <v>986101</v>
      </c>
      <c r="AZ1949" s="192"/>
      <c r="BA1949" s="202">
        <v>10</v>
      </c>
      <c r="BB1949" s="211">
        <v>985486</v>
      </c>
      <c r="BC1949" s="202"/>
    </row>
    <row r="1950" spans="1:55" x14ac:dyDescent="0.25">
      <c r="A1950" s="337"/>
      <c r="B1950" s="346"/>
      <c r="C1950" s="353"/>
      <c r="D1950" s="371"/>
      <c r="E1950" s="407"/>
      <c r="F1950" s="46" t="s">
        <v>218</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98">
        <f>SUM(G1950:N1950)</f>
        <v>39885</v>
      </c>
      <c r="AZ1950" s="192"/>
      <c r="BA1950" s="202">
        <v>2</v>
      </c>
      <c r="BB1950" s="211">
        <v>78436.89</v>
      </c>
      <c r="BC1950" s="202" t="s">
        <v>973</v>
      </c>
    </row>
    <row r="1951" spans="1:55" x14ac:dyDescent="0.25">
      <c r="A1951" s="337"/>
      <c r="B1951" s="346"/>
      <c r="C1951" s="353"/>
      <c r="D1951" s="371"/>
      <c r="E1951" s="407"/>
      <c r="F1951" s="46" t="s">
        <v>216</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98">
        <f>SUM(G1951:N1951)</f>
        <v>744314</v>
      </c>
      <c r="AZ1951" s="192"/>
      <c r="BA1951" s="202">
        <v>4</v>
      </c>
      <c r="BB1951" s="211">
        <v>730431</v>
      </c>
      <c r="BC1951" s="202"/>
    </row>
    <row r="1952" spans="1:55" x14ac:dyDescent="0.25">
      <c r="A1952" s="337"/>
      <c r="B1952" s="346"/>
      <c r="C1952" s="353"/>
      <c r="D1952" s="371"/>
      <c r="E1952" s="407"/>
      <c r="F1952" s="46" t="s">
        <v>271</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98">
        <f>SUM(G1952:N1952)</f>
        <v>53180</v>
      </c>
      <c r="AZ1952" s="192"/>
      <c r="BA1952" s="202"/>
      <c r="BB1952" s="211"/>
      <c r="BC1952" s="202"/>
    </row>
    <row r="1953" spans="1:55" x14ac:dyDescent="0.25">
      <c r="A1953" s="341"/>
      <c r="B1953" s="347"/>
      <c r="C1953" s="354"/>
      <c r="D1953" s="385"/>
      <c r="E1953" s="408"/>
      <c r="F1953" s="46" t="s">
        <v>215</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98">
        <v>30000</v>
      </c>
      <c r="AZ1953" s="192"/>
      <c r="BA1953" s="202"/>
      <c r="BB1953" s="211"/>
      <c r="BC1953" s="202"/>
    </row>
    <row r="1954" spans="1:55" x14ac:dyDescent="0.25">
      <c r="A1954" s="209"/>
      <c r="B1954" s="210"/>
      <c r="C1954" s="139"/>
      <c r="D1954" s="233"/>
      <c r="E1954" s="217"/>
      <c r="F1954" s="136" t="s">
        <v>231</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98">
        <v>100000</v>
      </c>
      <c r="AZ1954" s="192"/>
      <c r="BA1954" s="202"/>
      <c r="BB1954" s="211"/>
      <c r="BC1954" s="202"/>
    </row>
    <row r="1955" spans="1:55" s="213" customFormat="1" x14ac:dyDescent="0.25">
      <c r="A1955" s="209"/>
      <c r="B1955" s="210"/>
      <c r="C1955" s="139"/>
      <c r="D1955" s="233"/>
      <c r="E1955" s="217"/>
      <c r="F1955" s="77" t="s">
        <v>213</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98">
        <v>240000</v>
      </c>
      <c r="AZ1955" s="192"/>
      <c r="BA1955" s="212">
        <v>4</v>
      </c>
      <c r="BB1955" s="227">
        <v>240000</v>
      </c>
      <c r="BC1955" s="212" t="s">
        <v>974</v>
      </c>
    </row>
    <row r="1956" spans="1:55" x14ac:dyDescent="0.25">
      <c r="A1956" s="69"/>
      <c r="B1956" s="23" t="s">
        <v>1655</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94">
        <f>SUM(AY1949:AY1955)</f>
        <v>2193480</v>
      </c>
      <c r="AZ1956" s="193">
        <f>AY1956/E1949</f>
        <v>0.99999985867208441</v>
      </c>
      <c r="BA1956" s="202"/>
      <c r="BB1956" s="211"/>
      <c r="BC1956" s="202"/>
    </row>
    <row r="1957" spans="1:55" x14ac:dyDescent="0.25">
      <c r="A1957" s="336">
        <v>225</v>
      </c>
      <c r="B1957" s="345" t="s">
        <v>718</v>
      </c>
      <c r="C1957" s="352" t="s">
        <v>719</v>
      </c>
      <c r="D1957" s="370" t="s">
        <v>874</v>
      </c>
      <c r="E1957" s="406">
        <v>1978910.1900000002</v>
      </c>
      <c r="F1957" s="46" t="s">
        <v>218</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8">
        <v>13805.48</v>
      </c>
      <c r="AZ1957" s="192"/>
      <c r="BA1957" s="202"/>
      <c r="BB1957" s="211"/>
      <c r="BC1957" s="202"/>
    </row>
    <row r="1958" spans="1:55" x14ac:dyDescent="0.25">
      <c r="A1958" s="337"/>
      <c r="B1958" s="346"/>
      <c r="C1958" s="353"/>
      <c r="D1958" s="371"/>
      <c r="E1958" s="407"/>
      <c r="F1958" s="46" t="s">
        <v>399</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8">
        <v>120000</v>
      </c>
      <c r="AZ1958" s="192"/>
      <c r="BA1958" s="202"/>
      <c r="BB1958" s="211"/>
      <c r="BC1958" s="202"/>
    </row>
    <row r="1959" spans="1:55" x14ac:dyDescent="0.25">
      <c r="A1959" s="341"/>
      <c r="B1959" s="347"/>
      <c r="C1959" s="354"/>
      <c r="D1959" s="385"/>
      <c r="E1959" s="408"/>
      <c r="F1959" s="46" t="s">
        <v>143</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8">
        <v>135985.47</v>
      </c>
      <c r="AZ1959" s="192"/>
      <c r="BA1959" s="202"/>
      <c r="BB1959" s="211"/>
      <c r="BC1959" s="202"/>
    </row>
    <row r="1960" spans="1:55" x14ac:dyDescent="0.25">
      <c r="A1960" s="209"/>
      <c r="B1960" s="210"/>
      <c r="C1960" s="139"/>
      <c r="D1960" s="233"/>
      <c r="E1960" s="217"/>
      <c r="F1960" s="136" t="s">
        <v>401</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8">
        <v>330000</v>
      </c>
      <c r="AZ1960" s="192"/>
      <c r="BA1960" s="202"/>
      <c r="BB1960" s="211"/>
      <c r="BC1960" s="202"/>
    </row>
    <row r="1961" spans="1:55" x14ac:dyDescent="0.25">
      <c r="A1961" s="209"/>
      <c r="B1961" s="210"/>
      <c r="C1961" s="139"/>
      <c r="D1961" s="233"/>
      <c r="E1961" s="217"/>
      <c r="F1961" s="136" t="s">
        <v>322</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8">
        <v>100000</v>
      </c>
      <c r="AZ1961" s="192"/>
      <c r="BA1961" s="202"/>
      <c r="BB1961" s="211"/>
      <c r="BC1961" s="202"/>
    </row>
    <row r="1962" spans="1:55" x14ac:dyDescent="0.25">
      <c r="A1962" s="209"/>
      <c r="B1962" s="210"/>
      <c r="C1962" s="139"/>
      <c r="D1962" s="233"/>
      <c r="E1962" s="217"/>
      <c r="F1962" s="136" t="s">
        <v>546</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8">
        <v>100000</v>
      </c>
      <c r="AZ1962" s="192"/>
      <c r="BA1962" s="202"/>
      <c r="BB1962" s="211"/>
      <c r="BC1962" s="202"/>
    </row>
    <row r="1963" spans="1:55" x14ac:dyDescent="0.25">
      <c r="A1963" s="209"/>
      <c r="B1963" s="210"/>
      <c r="C1963" s="139"/>
      <c r="D1963" s="233"/>
      <c r="E1963" s="217"/>
      <c r="F1963" s="136" t="s">
        <v>717</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8">
        <v>929119.24</v>
      </c>
      <c r="AZ1963" s="192"/>
      <c r="BA1963" s="202">
        <v>11</v>
      </c>
      <c r="BB1963" s="211">
        <v>848112</v>
      </c>
      <c r="BC1963" s="202" t="s">
        <v>1283</v>
      </c>
    </row>
    <row r="1964" spans="1:55" x14ac:dyDescent="0.25">
      <c r="A1964" s="209"/>
      <c r="B1964" s="210"/>
      <c r="C1964" s="139"/>
      <c r="D1964" s="233"/>
      <c r="E1964" s="217"/>
      <c r="F1964" s="136" t="s">
        <v>720</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8">
        <v>150000</v>
      </c>
      <c r="AZ1964" s="192"/>
      <c r="BA1964" s="202">
        <v>2</v>
      </c>
      <c r="BB1964" s="211">
        <v>147900</v>
      </c>
      <c r="BC1964" s="202" t="s">
        <v>1283</v>
      </c>
    </row>
    <row r="1965" spans="1:55" x14ac:dyDescent="0.25">
      <c r="A1965" s="209"/>
      <c r="B1965" s="210"/>
      <c r="C1965" s="139"/>
      <c r="D1965" s="233"/>
      <c r="E1965" s="217"/>
      <c r="F1965" s="136" t="s">
        <v>549</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8">
        <v>100000</v>
      </c>
      <c r="AZ1965" s="192"/>
      <c r="BA1965" s="202"/>
      <c r="BB1965" s="211"/>
      <c r="BC1965" s="202"/>
    </row>
    <row r="1966" spans="1:55" x14ac:dyDescent="0.25">
      <c r="A1966" s="69"/>
      <c r="B1966" s="23" t="s">
        <v>1655</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94">
        <f>SUM(AY1957:AY1965)</f>
        <v>1978910.19</v>
      </c>
      <c r="AZ1966" s="193">
        <f>AY1966/E1957</f>
        <v>0.99999999999999989</v>
      </c>
      <c r="BA1966" s="202"/>
      <c r="BB1966" s="211"/>
      <c r="BC1966" s="202"/>
    </row>
    <row r="1967" spans="1:55" x14ac:dyDescent="0.25">
      <c r="A1967" s="336">
        <v>226</v>
      </c>
      <c r="B1967" s="345" t="s">
        <v>721</v>
      </c>
      <c r="C1967" s="352" t="s">
        <v>722</v>
      </c>
      <c r="D1967" s="370" t="s">
        <v>875</v>
      </c>
      <c r="E1967" s="406">
        <v>2813068.31</v>
      </c>
      <c r="F1967" s="46" t="s">
        <v>216</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8">
        <v>669338</v>
      </c>
      <c r="AZ1967" s="192"/>
      <c r="BA1967" s="202">
        <v>7</v>
      </c>
      <c r="BB1967" s="211">
        <v>654112</v>
      </c>
      <c r="BC1967" s="202" t="s">
        <v>1591</v>
      </c>
    </row>
    <row r="1968" spans="1:55" x14ac:dyDescent="0.25">
      <c r="A1968" s="337"/>
      <c r="B1968" s="346"/>
      <c r="C1968" s="353"/>
      <c r="D1968" s="353"/>
      <c r="E1968" s="407"/>
      <c r="F1968" s="46" t="s">
        <v>271</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8">
        <v>297472</v>
      </c>
      <c r="AZ1968" s="192"/>
      <c r="BA1968" s="202">
        <v>6</v>
      </c>
      <c r="BB1968" s="211">
        <v>240000</v>
      </c>
      <c r="BC1968" s="202" t="s">
        <v>1592</v>
      </c>
    </row>
    <row r="1969" spans="1:55" x14ac:dyDescent="0.25">
      <c r="A1969" s="337"/>
      <c r="B1969" s="346"/>
      <c r="C1969" s="353"/>
      <c r="D1969" s="353"/>
      <c r="E1969" s="407"/>
      <c r="F1969" s="46" t="s">
        <v>215</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8">
        <v>185931</v>
      </c>
      <c r="AZ1969" s="192"/>
      <c r="BA1969" s="202">
        <v>4</v>
      </c>
      <c r="BB1969" s="211">
        <v>185895</v>
      </c>
      <c r="BC1969" s="202" t="s">
        <v>1593</v>
      </c>
    </row>
    <row r="1970" spans="1:55" x14ac:dyDescent="0.25">
      <c r="A1970" s="337"/>
      <c r="B1970" s="346"/>
      <c r="C1970" s="353"/>
      <c r="D1970" s="353"/>
      <c r="E1970" s="407"/>
      <c r="F1970" s="46" t="s">
        <v>217</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8">
        <v>1325630</v>
      </c>
      <c r="AZ1970" s="192"/>
      <c r="BA1970" s="202">
        <v>15</v>
      </c>
      <c r="BB1970" s="211">
        <v>1296497</v>
      </c>
      <c r="BC1970" s="202" t="s">
        <v>1594</v>
      </c>
    </row>
    <row r="1971" spans="1:55" x14ac:dyDescent="0.25">
      <c r="A1971" s="337"/>
      <c r="B1971" s="346"/>
      <c r="C1971" s="353"/>
      <c r="D1971" s="353"/>
      <c r="E1971" s="407"/>
      <c r="F1971" s="46" t="s">
        <v>231</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8">
        <v>247912</v>
      </c>
      <c r="AZ1971" s="192"/>
      <c r="BA1971" s="202">
        <v>1</v>
      </c>
      <c r="BB1971" s="211">
        <v>100000</v>
      </c>
      <c r="BC1971" s="202" t="s">
        <v>1595</v>
      </c>
    </row>
    <row r="1972" spans="1:55" x14ac:dyDescent="0.25">
      <c r="A1972" s="337"/>
      <c r="B1972" s="346"/>
      <c r="C1972" s="353"/>
      <c r="D1972" s="353"/>
      <c r="E1972" s="407"/>
      <c r="F1972" s="46" t="s">
        <v>218</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8">
        <v>12420</v>
      </c>
      <c r="AZ1972" s="192"/>
      <c r="BA1972" s="202">
        <v>1</v>
      </c>
      <c r="BB1972" s="211">
        <v>9790</v>
      </c>
      <c r="BC1972" s="202"/>
    </row>
    <row r="1973" spans="1:55" x14ac:dyDescent="0.25">
      <c r="A1973" s="341"/>
      <c r="B1973" s="347"/>
      <c r="C1973" s="354"/>
      <c r="D1973" s="354"/>
      <c r="E1973" s="408"/>
      <c r="F1973" s="46" t="s">
        <v>213</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8">
        <v>74365</v>
      </c>
      <c r="AZ1973" s="192"/>
      <c r="BA1973" s="202"/>
      <c r="BB1973" s="211"/>
      <c r="BC1973" s="202"/>
    </row>
    <row r="1974" spans="1:55" x14ac:dyDescent="0.25">
      <c r="A1974" s="69"/>
      <c r="B1974" s="23" t="s">
        <v>1655</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94">
        <f>SUM(AY1967:AY1973)</f>
        <v>2813068</v>
      </c>
      <c r="AZ1974" s="193">
        <f>AY1974/E1967</f>
        <v>0.99999988980004539</v>
      </c>
      <c r="BA1974" s="202"/>
      <c r="BB1974" s="211"/>
      <c r="BC1974" s="202"/>
    </row>
    <row r="1975" spans="1:55" x14ac:dyDescent="0.25">
      <c r="A1975" s="336">
        <v>227</v>
      </c>
      <c r="B1975" s="358" t="s">
        <v>723</v>
      </c>
      <c r="C1975" s="365" t="s">
        <v>722</v>
      </c>
      <c r="D1975" s="369" t="s">
        <v>876</v>
      </c>
      <c r="E1975" s="406">
        <v>1503348.31</v>
      </c>
      <c r="F1975" s="46" t="s">
        <v>369</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8">
        <v>679878</v>
      </c>
      <c r="AZ1975" s="192"/>
      <c r="BA1975" s="202">
        <v>10</v>
      </c>
      <c r="BB1975" s="211">
        <v>679874</v>
      </c>
      <c r="BC1975" s="202" t="s">
        <v>975</v>
      </c>
    </row>
    <row r="1976" spans="1:55" x14ac:dyDescent="0.25">
      <c r="A1976" s="337"/>
      <c r="B1976" s="358"/>
      <c r="C1976" s="365"/>
      <c r="D1976" s="365"/>
      <c r="E1976" s="407"/>
      <c r="F1976" s="46" t="s">
        <v>216</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8">
        <v>189482</v>
      </c>
      <c r="AZ1976" s="192"/>
      <c r="BA1976" s="202">
        <v>6</v>
      </c>
      <c r="BB1976" s="211">
        <v>160670</v>
      </c>
      <c r="BC1976" s="202" t="s">
        <v>976</v>
      </c>
    </row>
    <row r="1977" spans="1:55" x14ac:dyDescent="0.25">
      <c r="A1977" s="337"/>
      <c r="B1977" s="358"/>
      <c r="C1977" s="365"/>
      <c r="D1977" s="365"/>
      <c r="E1977" s="407"/>
      <c r="F1977" s="46" t="s">
        <v>218</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8">
        <f>SUM(G1977:N1977)</f>
        <v>15665</v>
      </c>
      <c r="AZ1977" s="192"/>
      <c r="BA1977" s="202">
        <v>1</v>
      </c>
      <c r="BB1977" s="211">
        <v>15559.8</v>
      </c>
      <c r="BC1977" s="202" t="s">
        <v>977</v>
      </c>
    </row>
    <row r="1978" spans="1:55" x14ac:dyDescent="0.25">
      <c r="A1978" s="337"/>
      <c r="B1978" s="358"/>
      <c r="C1978" s="365"/>
      <c r="D1978" s="365"/>
      <c r="E1978" s="407"/>
      <c r="F1978" s="46" t="s">
        <v>271</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8">
        <f>SUM(G1978:N1978)</f>
        <v>120000</v>
      </c>
      <c r="AZ1978" s="192"/>
      <c r="BA1978" s="202">
        <v>8</v>
      </c>
      <c r="BB1978" s="211">
        <v>120000</v>
      </c>
      <c r="BC1978" s="202" t="s">
        <v>978</v>
      </c>
    </row>
    <row r="1979" spans="1:55" x14ac:dyDescent="0.25">
      <c r="A1979" s="337"/>
      <c r="B1979" s="358"/>
      <c r="C1979" s="365"/>
      <c r="D1979" s="365"/>
      <c r="E1979" s="407"/>
      <c r="F1979" s="46" t="s">
        <v>213</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8">
        <f>SUM(G1979:N1979)</f>
        <v>160000</v>
      </c>
      <c r="AZ1979" s="192"/>
      <c r="BA1979" s="202">
        <v>3</v>
      </c>
      <c r="BB1979" s="211">
        <v>120000</v>
      </c>
      <c r="BC1979" s="202" t="s">
        <v>979</v>
      </c>
    </row>
    <row r="1980" spans="1:55" x14ac:dyDescent="0.25">
      <c r="A1980" s="337"/>
      <c r="B1980" s="358"/>
      <c r="C1980" s="365"/>
      <c r="D1980" s="365"/>
      <c r="E1980" s="407"/>
      <c r="F1980" s="46" t="s">
        <v>231</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8">
        <v>180000</v>
      </c>
      <c r="AZ1980" s="192"/>
      <c r="BA1980" s="202">
        <v>6</v>
      </c>
      <c r="BB1980" s="211">
        <v>180000</v>
      </c>
      <c r="BC1980" s="202" t="s">
        <v>980</v>
      </c>
    </row>
    <row r="1981" spans="1:55" x14ac:dyDescent="0.25">
      <c r="A1981" s="209"/>
      <c r="B1981" s="272"/>
      <c r="C1981" s="30"/>
      <c r="D1981" s="216"/>
      <c r="E1981" s="217"/>
      <c r="F1981" s="136" t="s">
        <v>215</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8">
        <v>78323</v>
      </c>
      <c r="AZ1981" s="192"/>
      <c r="BA1981" s="202"/>
      <c r="BB1981" s="211"/>
      <c r="BC1981" s="202"/>
    </row>
    <row r="1982" spans="1:55" x14ac:dyDescent="0.25">
      <c r="A1982" s="209"/>
      <c r="B1982" s="272"/>
      <c r="C1982" s="30"/>
      <c r="D1982" s="216"/>
      <c r="E1982" s="217"/>
      <c r="F1982" s="136" t="s">
        <v>217</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8">
        <v>60000</v>
      </c>
      <c r="AZ1982" s="192"/>
      <c r="BA1982" s="202"/>
      <c r="BB1982" s="211"/>
      <c r="BC1982" s="202" t="s">
        <v>1622</v>
      </c>
    </row>
    <row r="1983" spans="1:55" x14ac:dyDescent="0.25">
      <c r="A1983" s="209"/>
      <c r="B1983" s="272"/>
      <c r="C1983" s="30"/>
      <c r="D1983" s="216"/>
      <c r="E1983" s="217"/>
      <c r="F1983" s="136" t="s">
        <v>349</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8">
        <v>20000</v>
      </c>
      <c r="AZ1983" s="192"/>
      <c r="BA1983" s="202"/>
      <c r="BB1983" s="211"/>
      <c r="BC1983" s="202"/>
    </row>
    <row r="1984" spans="1:55" x14ac:dyDescent="0.25">
      <c r="A1984" s="69"/>
      <c r="B1984" s="32" t="s">
        <v>1655</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94">
        <f>SUM(AY1975:AY1983)</f>
        <v>1503348</v>
      </c>
      <c r="AZ1984" s="193">
        <f>AY1984/E1975</f>
        <v>0.99999979379362858</v>
      </c>
      <c r="BA1984" s="202"/>
      <c r="BB1984" s="211"/>
      <c r="BC1984" s="202"/>
    </row>
    <row r="1985" spans="1:55" x14ac:dyDescent="0.25">
      <c r="A1985" s="422">
        <v>228</v>
      </c>
      <c r="B1985" s="345" t="s">
        <v>724</v>
      </c>
      <c r="C1985" s="352" t="s">
        <v>725</v>
      </c>
      <c r="D1985" s="372" t="s">
        <v>879</v>
      </c>
      <c r="E1985" s="406">
        <v>1758684.31</v>
      </c>
      <c r="F1985" s="46" t="s">
        <v>726</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8">
        <f>SUM(G1985:N1985)</f>
        <v>17536</v>
      </c>
      <c r="AZ1985" s="192"/>
      <c r="BA1985" s="202">
        <v>1</v>
      </c>
      <c r="BB1985" s="211">
        <v>17520.18</v>
      </c>
      <c r="BC1985" s="202" t="s">
        <v>1620</v>
      </c>
    </row>
    <row r="1986" spans="1:55" x14ac:dyDescent="0.25">
      <c r="A1986" s="423"/>
      <c r="B1986" s="346"/>
      <c r="C1986" s="353"/>
      <c r="D1986" s="350"/>
      <c r="E1986" s="407"/>
      <c r="F1986" s="46" t="s">
        <v>392</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8">
        <v>317080</v>
      </c>
      <c r="AZ1986" s="192"/>
      <c r="BA1986" s="202">
        <v>4</v>
      </c>
      <c r="BB1986" s="211">
        <v>311485</v>
      </c>
      <c r="BC1986" s="202" t="s">
        <v>1525</v>
      </c>
    </row>
    <row r="1987" spans="1:55" x14ac:dyDescent="0.25">
      <c r="A1987" s="423"/>
      <c r="B1987" s="346"/>
      <c r="C1987" s="353"/>
      <c r="D1987" s="350"/>
      <c r="E1987" s="407"/>
      <c r="F1987" s="84" t="s">
        <v>877</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8">
        <f t="shared" ref="AY1987:AY1996" si="17">SUM(G1987:N1987)</f>
        <v>60000</v>
      </c>
      <c r="AZ1987" s="192"/>
      <c r="BA1987" s="202">
        <v>1</v>
      </c>
      <c r="BB1987" s="211">
        <v>29999</v>
      </c>
      <c r="BC1987" s="202" t="s">
        <v>981</v>
      </c>
    </row>
    <row r="1988" spans="1:55" x14ac:dyDescent="0.25">
      <c r="A1988" s="423"/>
      <c r="B1988" s="346"/>
      <c r="C1988" s="353"/>
      <c r="D1988" s="350"/>
      <c r="E1988" s="407"/>
      <c r="F1988" s="84" t="s">
        <v>878</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8">
        <f t="shared" si="17"/>
        <v>170000</v>
      </c>
      <c r="AZ1988" s="192"/>
      <c r="BA1988" s="202">
        <v>6</v>
      </c>
      <c r="BB1988" s="211">
        <v>165000</v>
      </c>
      <c r="BC1988" s="202" t="s">
        <v>1526</v>
      </c>
    </row>
    <row r="1989" spans="1:55" x14ac:dyDescent="0.25">
      <c r="A1989" s="423"/>
      <c r="B1989" s="346"/>
      <c r="C1989" s="353"/>
      <c r="D1989" s="350"/>
      <c r="E1989" s="407"/>
      <c r="F1989" s="84" t="s">
        <v>349</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8">
        <f t="shared" si="17"/>
        <v>611392</v>
      </c>
      <c r="AZ1989" s="192"/>
      <c r="BA1989" s="202">
        <v>12</v>
      </c>
      <c r="BB1989" s="211">
        <v>572256</v>
      </c>
      <c r="BC1989" s="202" t="s">
        <v>982</v>
      </c>
    </row>
    <row r="1990" spans="1:55" x14ac:dyDescent="0.25">
      <c r="A1990" s="423"/>
      <c r="B1990" s="346"/>
      <c r="C1990" s="353"/>
      <c r="D1990" s="350"/>
      <c r="E1990" s="407"/>
      <c r="F1990" s="84" t="s">
        <v>213</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8">
        <f t="shared" si="17"/>
        <v>230000</v>
      </c>
      <c r="AZ1990" s="192"/>
      <c r="BA1990" s="202">
        <v>8</v>
      </c>
      <c r="BB1990" s="211">
        <v>240000</v>
      </c>
      <c r="BC1990" s="202" t="s">
        <v>1620</v>
      </c>
    </row>
    <row r="1991" spans="1:55" x14ac:dyDescent="0.25">
      <c r="A1991" s="423"/>
      <c r="B1991" s="346"/>
      <c r="C1991" s="353"/>
      <c r="D1991" s="350"/>
      <c r="E1991" s="407"/>
      <c r="F1991" s="84" t="s">
        <v>231</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8">
        <f t="shared" si="17"/>
        <v>92676</v>
      </c>
      <c r="AZ1991" s="192"/>
      <c r="BA1991" s="202">
        <v>0</v>
      </c>
      <c r="BB1991" s="211">
        <v>0</v>
      </c>
      <c r="BC1991" s="202" t="s">
        <v>1620</v>
      </c>
    </row>
    <row r="1992" spans="1:55" x14ac:dyDescent="0.25">
      <c r="A1992" s="423"/>
      <c r="B1992" s="346"/>
      <c r="C1992" s="353"/>
      <c r="D1992" s="350"/>
      <c r="E1992" s="407"/>
      <c r="F1992" s="84" t="s">
        <v>1735</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8">
        <f t="shared" si="17"/>
        <v>35000</v>
      </c>
      <c r="AZ1992" s="192"/>
      <c r="BA1992" s="202">
        <v>1</v>
      </c>
      <c r="BB1992" s="211">
        <v>32763</v>
      </c>
      <c r="BC1992" s="202" t="s">
        <v>1621</v>
      </c>
    </row>
    <row r="1993" spans="1:55" x14ac:dyDescent="0.25">
      <c r="A1993" s="423"/>
      <c r="B1993" s="346"/>
      <c r="C1993" s="353"/>
      <c r="D1993" s="350"/>
      <c r="E1993" s="407"/>
      <c r="F1993" s="84" t="s">
        <v>369</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8">
        <f t="shared" si="17"/>
        <v>120000</v>
      </c>
      <c r="AZ1993" s="192"/>
      <c r="BA1993" s="202">
        <v>1</v>
      </c>
      <c r="BB1993" s="211">
        <v>106383</v>
      </c>
      <c r="BC1993" s="202" t="s">
        <v>1621</v>
      </c>
    </row>
    <row r="1994" spans="1:55" x14ac:dyDescent="0.25">
      <c r="A1994" s="423"/>
      <c r="B1994" s="346"/>
      <c r="C1994" s="353"/>
      <c r="D1994" s="350"/>
      <c r="E1994" s="407"/>
      <c r="F1994" s="84" t="s">
        <v>1732</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8">
        <f t="shared" si="17"/>
        <v>60000</v>
      </c>
      <c r="AZ1994" s="192"/>
      <c r="BA1994" s="202"/>
      <c r="BB1994" s="211"/>
      <c r="BC1994" s="202" t="s">
        <v>1622</v>
      </c>
    </row>
    <row r="1995" spans="1:55" x14ac:dyDescent="0.25">
      <c r="A1995" s="423"/>
      <c r="B1995" s="346"/>
      <c r="C1995" s="353"/>
      <c r="D1995" s="350"/>
      <c r="E1995" s="407"/>
      <c r="F1995" s="84" t="s">
        <v>215</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8">
        <f t="shared" si="17"/>
        <v>15000</v>
      </c>
      <c r="AZ1995" s="192"/>
      <c r="BA1995" s="202"/>
      <c r="BB1995" s="211"/>
      <c r="BC1995" s="202" t="s">
        <v>1596</v>
      </c>
    </row>
    <row r="1996" spans="1:55" x14ac:dyDescent="0.25">
      <c r="A1996" s="424"/>
      <c r="B1996" s="347"/>
      <c r="C1996" s="354"/>
      <c r="D1996" s="351"/>
      <c r="E1996" s="408"/>
      <c r="F1996" s="84" t="s">
        <v>271</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8">
        <f t="shared" si="17"/>
        <v>30000</v>
      </c>
      <c r="AZ1996" s="192"/>
      <c r="BA1996" s="202"/>
      <c r="BB1996" s="211"/>
      <c r="BC1996" s="202" t="s">
        <v>1596</v>
      </c>
    </row>
    <row r="1997" spans="1:55" x14ac:dyDescent="0.25">
      <c r="A1997" s="69"/>
      <c r="B1997" s="23" t="s">
        <v>1655</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f>SUM(AY1985:AY1996)</f>
        <v>1758684</v>
      </c>
      <c r="AZ1997" s="193">
        <f>AY1997/E1985</f>
        <v>0.99999982373186691</v>
      </c>
      <c r="BA1997" s="202"/>
      <c r="BB1997" s="211"/>
      <c r="BC1997" s="202"/>
    </row>
    <row r="1998" spans="1:55" x14ac:dyDescent="0.25">
      <c r="A1998" s="336">
        <v>229</v>
      </c>
      <c r="B1998" s="345" t="s">
        <v>727</v>
      </c>
      <c r="C1998" s="10"/>
      <c r="D1998" s="370" t="s">
        <v>922</v>
      </c>
      <c r="E1998" s="406">
        <v>1586191.31</v>
      </c>
      <c r="F1998" s="7" t="s">
        <v>154</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8">
        <v>60878</v>
      </c>
      <c r="AZ1998" s="192"/>
      <c r="BA1998" s="202"/>
      <c r="BB1998" s="211"/>
      <c r="BC1998" s="202" t="s">
        <v>1725</v>
      </c>
    </row>
    <row r="1999" spans="1:55" x14ac:dyDescent="0.25">
      <c r="A1999" s="337"/>
      <c r="B1999" s="346"/>
      <c r="C1999" s="30"/>
      <c r="D1999" s="371"/>
      <c r="E1999" s="407"/>
      <c r="F1999" s="7" t="s">
        <v>176</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8">
        <v>608582</v>
      </c>
      <c r="AZ1999" s="192"/>
      <c r="BA1999" s="202">
        <v>9</v>
      </c>
      <c r="BB1999" s="211">
        <v>409684</v>
      </c>
      <c r="BC1999" s="202" t="s">
        <v>86</v>
      </c>
    </row>
    <row r="2000" spans="1:55" x14ac:dyDescent="0.25">
      <c r="A2000" s="337"/>
      <c r="B2000" s="346"/>
      <c r="C2000" s="30"/>
      <c r="D2000" s="371"/>
      <c r="E2000" s="407"/>
      <c r="F2000" s="7" t="s">
        <v>146</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8">
        <v>121702</v>
      </c>
      <c r="AZ2000" s="192"/>
      <c r="BA2000" s="202"/>
      <c r="BB2000" s="211"/>
      <c r="BC2000" s="202"/>
    </row>
    <row r="2001" spans="1:55" x14ac:dyDescent="0.25">
      <c r="A2001" s="337"/>
      <c r="B2001" s="346"/>
      <c r="C2001" s="30" t="s">
        <v>728</v>
      </c>
      <c r="D2001" s="371"/>
      <c r="E2001" s="407"/>
      <c r="F2001" s="7" t="s">
        <v>151</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8">
        <v>140782</v>
      </c>
      <c r="AZ2001" s="192"/>
      <c r="BA2001" s="202">
        <v>6</v>
      </c>
      <c r="BB2001" s="211">
        <v>134937</v>
      </c>
      <c r="BC2001" s="202" t="s">
        <v>87</v>
      </c>
    </row>
    <row r="2002" spans="1:55" x14ac:dyDescent="0.25">
      <c r="A2002" s="337"/>
      <c r="B2002" s="346"/>
      <c r="C2002" s="30"/>
      <c r="D2002" s="371"/>
      <c r="E2002" s="407"/>
      <c r="F2002" s="7" t="s">
        <v>182</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8">
        <v>91280</v>
      </c>
      <c r="AZ2002" s="192"/>
      <c r="BA2002" s="202">
        <v>4</v>
      </c>
      <c r="BB2002" s="211">
        <v>60000</v>
      </c>
      <c r="BC2002" s="202" t="s">
        <v>88</v>
      </c>
    </row>
    <row r="2003" spans="1:55" x14ac:dyDescent="0.25">
      <c r="A2003" s="337"/>
      <c r="B2003" s="346"/>
      <c r="C2003" s="30"/>
      <c r="D2003" s="371"/>
      <c r="E2003" s="407"/>
      <c r="F2003" s="7" t="s">
        <v>148</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8">
        <v>289091</v>
      </c>
      <c r="AZ2003" s="192"/>
      <c r="BA2003" s="202">
        <v>3</v>
      </c>
      <c r="BB2003" s="211">
        <v>119646.07</v>
      </c>
      <c r="BC2003" s="202" t="s">
        <v>1726</v>
      </c>
    </row>
    <row r="2004" spans="1:55" x14ac:dyDescent="0.25">
      <c r="A2004" s="337"/>
      <c r="B2004" s="346"/>
      <c r="C2004" s="30"/>
      <c r="D2004" s="371"/>
      <c r="E2004" s="407"/>
      <c r="F2004" s="7" t="s">
        <v>135</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8">
        <v>228218</v>
      </c>
      <c r="AZ2004" s="192"/>
      <c r="BA2004" s="202"/>
      <c r="BB2004" s="211"/>
      <c r="BC2004" s="202" t="s">
        <v>89</v>
      </c>
    </row>
    <row r="2005" spans="1:55" x14ac:dyDescent="0.25">
      <c r="A2005" s="341"/>
      <c r="B2005" s="347"/>
      <c r="C2005" s="31"/>
      <c r="D2005" s="385"/>
      <c r="E2005" s="408"/>
      <c r="F2005" s="7" t="s">
        <v>153</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8">
        <v>45658</v>
      </c>
      <c r="AZ2005" s="192"/>
      <c r="BA2005" s="202"/>
      <c r="BB2005" s="211"/>
      <c r="BC2005" s="202"/>
    </row>
    <row r="2006" spans="1:55" x14ac:dyDescent="0.25">
      <c r="A2006" s="69"/>
      <c r="B2006" s="23" t="s">
        <v>1655</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94">
        <f>SUM(AY1998:AY2005)</f>
        <v>1586191</v>
      </c>
      <c r="AZ2006" s="193">
        <f>AY2006/E1998</f>
        <v>0.99999980456329696</v>
      </c>
      <c r="BA2006" s="202"/>
      <c r="BB2006" s="211"/>
      <c r="BC2006" s="202"/>
    </row>
    <row r="2007" spans="1:55" x14ac:dyDescent="0.25">
      <c r="A2007" s="336">
        <v>230</v>
      </c>
      <c r="B2007" s="345" t="s">
        <v>729</v>
      </c>
      <c r="C2007" s="352" t="s">
        <v>730</v>
      </c>
      <c r="D2007" s="370" t="s">
        <v>925</v>
      </c>
      <c r="E2007" s="406">
        <v>2244619.9800000004</v>
      </c>
      <c r="F2007" s="7" t="s">
        <v>218</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8">
        <v>1000000</v>
      </c>
      <c r="AZ2007" s="192"/>
      <c r="BA2007" s="202">
        <v>10</v>
      </c>
      <c r="BB2007" s="211">
        <v>855219</v>
      </c>
      <c r="BC2007" s="202" t="s">
        <v>72</v>
      </c>
    </row>
    <row r="2008" spans="1:55" x14ac:dyDescent="0.25">
      <c r="A2008" s="337"/>
      <c r="B2008" s="346"/>
      <c r="C2008" s="353"/>
      <c r="D2008" s="371"/>
      <c r="E2008" s="407"/>
      <c r="F2008" s="7" t="s">
        <v>216</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8">
        <v>481692.99</v>
      </c>
      <c r="AZ2008" s="192"/>
      <c r="BA2008" s="202"/>
      <c r="BB2008" s="211"/>
      <c r="BC2008" s="202" t="s">
        <v>73</v>
      </c>
    </row>
    <row r="2009" spans="1:55" x14ac:dyDescent="0.25">
      <c r="A2009" s="337"/>
      <c r="B2009" s="346"/>
      <c r="C2009" s="353"/>
      <c r="D2009" s="371"/>
      <c r="E2009" s="407"/>
      <c r="F2009" s="7" t="s">
        <v>271</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8">
        <v>65926.990000000005</v>
      </c>
      <c r="AZ2009" s="192"/>
      <c r="BA2009" s="202">
        <v>1</v>
      </c>
      <c r="BB2009" s="211">
        <v>32963.49</v>
      </c>
      <c r="BC2009" s="202" t="s">
        <v>1448</v>
      </c>
    </row>
    <row r="2010" spans="1:55" x14ac:dyDescent="0.25">
      <c r="A2010" s="337"/>
      <c r="B2010" s="346"/>
      <c r="C2010" s="353"/>
      <c r="D2010" s="371"/>
      <c r="E2010" s="407"/>
      <c r="F2010" s="7" t="s">
        <v>213</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8">
        <v>430000</v>
      </c>
      <c r="AZ2010" s="192"/>
      <c r="BA2010" s="202">
        <v>7</v>
      </c>
      <c r="BB2010" s="211">
        <v>350000</v>
      </c>
      <c r="BC2010" s="202" t="s">
        <v>1449</v>
      </c>
    </row>
    <row r="2011" spans="1:55" x14ac:dyDescent="0.25">
      <c r="A2011" s="337"/>
      <c r="B2011" s="346"/>
      <c r="C2011" s="353"/>
      <c r="D2011" s="371"/>
      <c r="E2011" s="407"/>
      <c r="F2011" s="7" t="s">
        <v>215</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v>2000</v>
      </c>
      <c r="AZ2011" s="192"/>
      <c r="BA2011" s="202"/>
      <c r="BB2011" s="211"/>
      <c r="BC2011" s="202"/>
    </row>
    <row r="2012" spans="1:55" x14ac:dyDescent="0.25">
      <c r="A2012" s="209"/>
      <c r="B2012" s="210"/>
      <c r="C2012" s="139"/>
      <c r="D2012" s="233"/>
      <c r="E2012" s="217"/>
      <c r="F2012" s="77" t="s">
        <v>231</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8">
        <v>165000</v>
      </c>
      <c r="AZ2012" s="192"/>
      <c r="BA2012" s="202"/>
      <c r="BB2012" s="211"/>
      <c r="BC2012" s="202"/>
    </row>
    <row r="2013" spans="1:55" x14ac:dyDescent="0.25">
      <c r="A2013" s="69"/>
      <c r="B2013" s="23" t="s">
        <v>1655</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94">
        <f>SUM(AY2007:AY2012)</f>
        <v>2144619.98</v>
      </c>
      <c r="AZ2013" s="193">
        <f>AY2013/E2007</f>
        <v>0.95544902883738902</v>
      </c>
      <c r="BA2013" s="202"/>
      <c r="BB2013" s="211"/>
      <c r="BC2013" s="202"/>
    </row>
    <row r="2014" spans="1:55" x14ac:dyDescent="0.25">
      <c r="A2014" s="336">
        <v>231</v>
      </c>
      <c r="B2014" s="345" t="s">
        <v>731</v>
      </c>
      <c r="C2014" s="352" t="s">
        <v>728</v>
      </c>
      <c r="D2014" s="370" t="s">
        <v>923</v>
      </c>
      <c r="E2014" s="406">
        <v>2015925.31</v>
      </c>
      <c r="F2014" s="7" t="s">
        <v>245</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8">
        <v>1045029</v>
      </c>
      <c r="AZ2014" s="192"/>
      <c r="BA2014" s="202">
        <v>18</v>
      </c>
      <c r="BB2014" s="211">
        <v>1038502</v>
      </c>
      <c r="BC2014" s="202" t="s">
        <v>1727</v>
      </c>
    </row>
    <row r="2015" spans="1:55" x14ac:dyDescent="0.25">
      <c r="A2015" s="337"/>
      <c r="B2015" s="346"/>
      <c r="C2015" s="353"/>
      <c r="D2015" s="371"/>
      <c r="E2015" s="407"/>
      <c r="F2015" s="7" t="s">
        <v>222</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8">
        <v>200000</v>
      </c>
      <c r="AZ2015" s="192"/>
      <c r="BA2015" s="202">
        <v>3</v>
      </c>
      <c r="BB2015" s="211">
        <v>60000</v>
      </c>
      <c r="BC2015" s="202" t="s">
        <v>1728</v>
      </c>
    </row>
    <row r="2016" spans="1:55" x14ac:dyDescent="0.25">
      <c r="A2016" s="337"/>
      <c r="B2016" s="346"/>
      <c r="C2016" s="353"/>
      <c r="D2016" s="371"/>
      <c r="E2016" s="407"/>
      <c r="F2016" s="7" t="s">
        <v>146</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8">
        <v>575073</v>
      </c>
      <c r="AZ2016" s="192"/>
      <c r="BA2016" s="202">
        <v>37</v>
      </c>
      <c r="BB2016" s="211">
        <v>555000</v>
      </c>
      <c r="BC2016" s="202" t="s">
        <v>1729</v>
      </c>
    </row>
    <row r="2017" spans="1:55" x14ac:dyDescent="0.25">
      <c r="A2017" s="337"/>
      <c r="B2017" s="346"/>
      <c r="C2017" s="353"/>
      <c r="D2017" s="371"/>
      <c r="E2017" s="407"/>
      <c r="F2017" s="7" t="s">
        <v>132</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8">
        <v>100000</v>
      </c>
      <c r="AZ2017" s="192"/>
      <c r="BA2017" s="202"/>
      <c r="BB2017" s="211"/>
      <c r="BC2017" s="202"/>
    </row>
    <row r="2018" spans="1:55" x14ac:dyDescent="0.25">
      <c r="A2018" s="341"/>
      <c r="B2018" s="347"/>
      <c r="C2018" s="354"/>
      <c r="D2018" s="385"/>
      <c r="E2018" s="408"/>
      <c r="F2018" s="7" t="s">
        <v>309</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8">
        <v>95823</v>
      </c>
      <c r="AZ2018" s="192"/>
      <c r="BA2018" s="202"/>
      <c r="BB2018" s="211"/>
      <c r="BC2018" s="202"/>
    </row>
    <row r="2019" spans="1:55" x14ac:dyDescent="0.25">
      <c r="A2019" s="69"/>
      <c r="B2019" s="23" t="s">
        <v>1655</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94">
        <f>SUM(AY2014:AY2018)</f>
        <v>2015925</v>
      </c>
      <c r="AZ2019" s="193">
        <f>AY2019/E2014</f>
        <v>0.99999984622446159</v>
      </c>
      <c r="BA2019" s="202"/>
      <c r="BB2019" s="211"/>
      <c r="BC2019" s="202"/>
    </row>
    <row r="2020" spans="1:55" x14ac:dyDescent="0.25">
      <c r="A2020" s="336">
        <v>232</v>
      </c>
      <c r="B2020" s="345" t="s">
        <v>732</v>
      </c>
      <c r="C2020" s="352" t="s">
        <v>728</v>
      </c>
      <c r="D2020" s="370" t="s">
        <v>924</v>
      </c>
      <c r="E2020" s="180"/>
      <c r="F2020" s="7" t="s">
        <v>310</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8">
        <v>268074</v>
      </c>
      <c r="AZ2020" s="192"/>
      <c r="BA2020" s="202">
        <v>1</v>
      </c>
      <c r="BB2020" s="211">
        <v>165152</v>
      </c>
      <c r="BC2020" s="202" t="s">
        <v>603</v>
      </c>
    </row>
    <row r="2021" spans="1:55" x14ac:dyDescent="0.25">
      <c r="A2021" s="337"/>
      <c r="B2021" s="346"/>
      <c r="C2021" s="353"/>
      <c r="D2021" s="371"/>
      <c r="E2021" s="139"/>
      <c r="F2021" s="7" t="s">
        <v>348</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8">
        <v>120000</v>
      </c>
      <c r="AZ2021" s="192"/>
      <c r="BA2021" s="202">
        <v>3</v>
      </c>
      <c r="BB2021" s="211">
        <v>120000</v>
      </c>
      <c r="BC2021" s="202" t="s">
        <v>1603</v>
      </c>
    </row>
    <row r="2022" spans="1:55" x14ac:dyDescent="0.25">
      <c r="A2022" s="337"/>
      <c r="B2022" s="346"/>
      <c r="C2022" s="353"/>
      <c r="D2022" s="371"/>
      <c r="E2022" s="139"/>
      <c r="F2022" s="7" t="s">
        <v>181</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8">
        <v>186460</v>
      </c>
      <c r="AZ2022" s="192"/>
      <c r="BA2022" s="202">
        <v>2</v>
      </c>
      <c r="BB2022" s="211">
        <v>113353</v>
      </c>
      <c r="BC2022" s="202" t="s">
        <v>90</v>
      </c>
    </row>
    <row r="2023" spans="1:55" x14ac:dyDescent="0.25">
      <c r="A2023" s="337"/>
      <c r="B2023" s="346"/>
      <c r="C2023" s="353"/>
      <c r="D2023" s="371"/>
      <c r="E2023" s="142">
        <v>1718776.31</v>
      </c>
      <c r="F2023" s="7" t="s">
        <v>313</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8">
        <v>800000</v>
      </c>
      <c r="AZ2023" s="192"/>
      <c r="BA2023" s="202">
        <v>17</v>
      </c>
      <c r="BB2023" s="211">
        <v>797043</v>
      </c>
      <c r="BC2023" s="202" t="s">
        <v>91</v>
      </c>
    </row>
    <row r="2024" spans="1:55" x14ac:dyDescent="0.25">
      <c r="A2024" s="337"/>
      <c r="B2024" s="346"/>
      <c r="C2024" s="353"/>
      <c r="D2024" s="371"/>
      <c r="E2024" s="139"/>
      <c r="F2024" s="7" t="s">
        <v>733</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8">
        <v>100000</v>
      </c>
      <c r="AZ2024" s="192"/>
      <c r="BA2024" s="202"/>
      <c r="BB2024" s="211"/>
      <c r="BC2024" s="202" t="s">
        <v>92</v>
      </c>
    </row>
    <row r="2025" spans="1:55" x14ac:dyDescent="0.25">
      <c r="A2025" s="337"/>
      <c r="B2025" s="346"/>
      <c r="C2025" s="353"/>
      <c r="D2025" s="371"/>
      <c r="E2025" s="139"/>
      <c r="F2025" s="7" t="s">
        <v>173</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8">
        <v>29242</v>
      </c>
      <c r="AZ2025" s="192"/>
      <c r="BA2025" s="202"/>
      <c r="BB2025" s="211"/>
      <c r="BC2025" s="202"/>
    </row>
    <row r="2026" spans="1:55" x14ac:dyDescent="0.25">
      <c r="A2026" s="337"/>
      <c r="B2026" s="346"/>
      <c r="C2026" s="353"/>
      <c r="D2026" s="371"/>
      <c r="E2026" s="139"/>
      <c r="F2026" s="7" t="s">
        <v>636</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8">
        <v>80000</v>
      </c>
      <c r="AZ2026" s="192"/>
      <c r="BA2026" s="202">
        <v>3</v>
      </c>
      <c r="BB2026" s="211">
        <v>30000</v>
      </c>
      <c r="BC2026" s="202" t="s">
        <v>93</v>
      </c>
    </row>
    <row r="2027" spans="1:55" x14ac:dyDescent="0.25">
      <c r="A2027" s="341"/>
      <c r="B2027" s="347"/>
      <c r="C2027" s="354"/>
      <c r="D2027" s="385"/>
      <c r="E2027" s="17"/>
      <c r="F2027" s="7" t="s">
        <v>312</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8">
        <v>135000</v>
      </c>
      <c r="AZ2027" s="192"/>
      <c r="BA2027" s="202">
        <v>4</v>
      </c>
      <c r="BB2027" s="211">
        <v>180000</v>
      </c>
      <c r="BC2027" s="322" t="s">
        <v>1562</v>
      </c>
    </row>
    <row r="2028" spans="1:55" x14ac:dyDescent="0.25">
      <c r="A2028" s="69"/>
      <c r="B2028" s="23" t="s">
        <v>1655</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94">
        <f>SUM(AY2020:AY2027)</f>
        <v>1718776</v>
      </c>
      <c r="AZ2028" s="193">
        <f>AY2028/E2023</f>
        <v>0.99999981963912454</v>
      </c>
      <c r="BA2028" s="202"/>
      <c r="BB2028" s="211"/>
      <c r="BC2028" s="202"/>
    </row>
    <row r="2029" spans="1:55" x14ac:dyDescent="0.25">
      <c r="A2029" s="336">
        <v>233</v>
      </c>
      <c r="B2029" s="345" t="s">
        <v>734</v>
      </c>
      <c r="C2029" s="352" t="s">
        <v>735</v>
      </c>
      <c r="D2029" s="370" t="s">
        <v>880</v>
      </c>
      <c r="E2029" s="180"/>
      <c r="F2029" s="46" t="s">
        <v>449</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98">
        <v>66853</v>
      </c>
      <c r="AZ2029" s="192"/>
      <c r="BA2029" s="202"/>
      <c r="BB2029" s="211"/>
      <c r="BC2029" s="202"/>
    </row>
    <row r="2030" spans="1:55" x14ac:dyDescent="0.25">
      <c r="A2030" s="337"/>
      <c r="B2030" s="346"/>
      <c r="C2030" s="353"/>
      <c r="D2030" s="371"/>
      <c r="E2030" s="139"/>
      <c r="F2030" s="46" t="s">
        <v>124</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98">
        <v>160439</v>
      </c>
      <c r="AZ2030" s="192"/>
      <c r="BA2030" s="202">
        <v>2</v>
      </c>
      <c r="BB2030" s="211">
        <v>159154</v>
      </c>
      <c r="BC2030" s="202"/>
    </row>
    <row r="2031" spans="1:55" x14ac:dyDescent="0.25">
      <c r="A2031" s="337"/>
      <c r="B2031" s="346"/>
      <c r="C2031" s="353"/>
      <c r="D2031" s="371"/>
      <c r="E2031" s="142">
        <v>2156398.31</v>
      </c>
      <c r="F2031" s="46" t="s">
        <v>147</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98">
        <v>133700</v>
      </c>
      <c r="AZ2031" s="192"/>
      <c r="BA2031" s="202">
        <v>2</v>
      </c>
      <c r="BB2031" s="211">
        <v>80000</v>
      </c>
      <c r="BC2031" s="202"/>
    </row>
    <row r="2032" spans="1:55" x14ac:dyDescent="0.25">
      <c r="A2032" s="337"/>
      <c r="B2032" s="346"/>
      <c r="C2032" s="353"/>
      <c r="D2032" s="371"/>
      <c r="E2032" s="139"/>
      <c r="F2032" s="46" t="s">
        <v>132</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98">
        <v>1400907</v>
      </c>
      <c r="AZ2032" s="192" t="s">
        <v>802</v>
      </c>
      <c r="BA2032" s="202">
        <v>16</v>
      </c>
      <c r="BB2032" s="211">
        <v>1410014</v>
      </c>
      <c r="BC2032" s="202"/>
    </row>
    <row r="2033" spans="1:55" x14ac:dyDescent="0.25">
      <c r="A2033" s="337"/>
      <c r="B2033" s="346"/>
      <c r="C2033" s="353"/>
      <c r="D2033" s="371"/>
      <c r="E2033" s="139"/>
      <c r="F2033" s="46" t="s">
        <v>126</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98">
        <v>120340</v>
      </c>
      <c r="AZ2033" s="192"/>
      <c r="BA2033" s="202"/>
      <c r="BB2033" s="211"/>
      <c r="BC2033" s="202"/>
    </row>
    <row r="2034" spans="1:55" x14ac:dyDescent="0.25">
      <c r="A2034" s="341"/>
      <c r="B2034" s="347"/>
      <c r="C2034" s="354"/>
      <c r="D2034" s="385"/>
      <c r="E2034" s="17"/>
      <c r="F2034" s="46" t="s">
        <v>1171</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98">
        <v>33450</v>
      </c>
      <c r="AZ2034" s="192"/>
      <c r="BA2034" s="202">
        <v>2</v>
      </c>
      <c r="BB2034" s="211">
        <v>25000</v>
      </c>
      <c r="BC2034" s="202"/>
    </row>
    <row r="2035" spans="1:55" x14ac:dyDescent="0.25">
      <c r="A2035" s="209"/>
      <c r="B2035" s="210"/>
      <c r="C2035" s="139"/>
      <c r="D2035" s="233"/>
      <c r="E2035" s="216"/>
      <c r="F2035" s="136" t="s">
        <v>208</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98">
        <v>133721</v>
      </c>
      <c r="AZ2035" s="192"/>
      <c r="BA2035" s="202">
        <v>4</v>
      </c>
      <c r="BB2035" s="211">
        <v>200000</v>
      </c>
      <c r="BC2035" s="202"/>
    </row>
    <row r="2036" spans="1:55" x14ac:dyDescent="0.25">
      <c r="A2036" s="209"/>
      <c r="B2036" s="210"/>
      <c r="C2036" s="139"/>
      <c r="D2036" s="233"/>
      <c r="E2036" s="216"/>
      <c r="F2036" s="136" t="s">
        <v>1172</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98">
        <v>106989</v>
      </c>
      <c r="AZ2036" s="192"/>
      <c r="BA2036" s="202">
        <v>1</v>
      </c>
      <c r="BB2036" s="211">
        <v>77192</v>
      </c>
      <c r="BC2036" s="202"/>
    </row>
    <row r="2037" spans="1:55" x14ac:dyDescent="0.25">
      <c r="A2037" s="69"/>
      <c r="B2037" s="23" t="s">
        <v>1655</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94">
        <f>SUM(AY2029:AY2036)</f>
        <v>2156399</v>
      </c>
      <c r="AZ2037" s="193">
        <f>AY2037/E2031</f>
        <v>1.0000003199779914</v>
      </c>
      <c r="BA2037" s="202"/>
      <c r="BB2037" s="211"/>
      <c r="BC2037" s="202"/>
    </row>
    <row r="2038" spans="1:55" x14ac:dyDescent="0.25">
      <c r="A2038" s="336">
        <v>234</v>
      </c>
      <c r="B2038" s="362" t="s">
        <v>736</v>
      </c>
      <c r="C2038" s="349" t="s">
        <v>737</v>
      </c>
      <c r="D2038" s="372" t="s">
        <v>942</v>
      </c>
      <c r="E2038" s="406">
        <v>2059116.31</v>
      </c>
      <c r="F2038" s="7" t="s">
        <v>449</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8">
        <v>33970</v>
      </c>
      <c r="AZ2038" s="192"/>
      <c r="BA2038" s="202"/>
      <c r="BB2038" s="211"/>
      <c r="BC2038" s="202"/>
    </row>
    <row r="2039" spans="1:55" x14ac:dyDescent="0.25">
      <c r="A2039" s="337"/>
      <c r="B2039" s="363"/>
      <c r="C2039" s="350"/>
      <c r="D2039" s="381"/>
      <c r="E2039" s="407"/>
      <c r="F2039" s="7" t="s">
        <v>124</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8">
        <v>101910</v>
      </c>
      <c r="AZ2039" s="192"/>
      <c r="BA2039" s="202">
        <v>7</v>
      </c>
      <c r="BB2039" s="211">
        <v>105000</v>
      </c>
      <c r="BC2039" s="202" t="s">
        <v>1429</v>
      </c>
    </row>
    <row r="2040" spans="1:55" x14ac:dyDescent="0.25">
      <c r="A2040" s="337"/>
      <c r="B2040" s="363"/>
      <c r="C2040" s="350"/>
      <c r="D2040" s="381"/>
      <c r="E2040" s="407"/>
      <c r="F2040" s="7" t="s">
        <v>1173</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8">
        <v>33970</v>
      </c>
      <c r="AZ2040" s="192"/>
      <c r="BA2040" s="202"/>
      <c r="BB2040" s="211"/>
      <c r="BC2040" s="202"/>
    </row>
    <row r="2041" spans="1:55" x14ac:dyDescent="0.25">
      <c r="A2041" s="337"/>
      <c r="B2041" s="363"/>
      <c r="C2041" s="350"/>
      <c r="D2041" s="381"/>
      <c r="E2041" s="407"/>
      <c r="F2041" s="7" t="s">
        <v>132</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8">
        <v>1651408</v>
      </c>
      <c r="AZ2041" s="192"/>
      <c r="BA2041" s="202">
        <v>14</v>
      </c>
      <c r="BB2041" s="211">
        <v>1322433</v>
      </c>
      <c r="BC2041" s="202" t="s">
        <v>1429</v>
      </c>
    </row>
    <row r="2042" spans="1:55" x14ac:dyDescent="0.25">
      <c r="A2042" s="337"/>
      <c r="B2042" s="363"/>
      <c r="C2042" s="350"/>
      <c r="D2042" s="381"/>
      <c r="E2042" s="407"/>
      <c r="F2042" s="7" t="s">
        <v>126</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8">
        <v>67960.31</v>
      </c>
      <c r="AZ2042" s="192"/>
      <c r="BA2042" s="202"/>
      <c r="BB2042" s="211"/>
      <c r="BC2042" s="202"/>
    </row>
    <row r="2043" spans="1:55" x14ac:dyDescent="0.25">
      <c r="A2043" s="341"/>
      <c r="B2043" s="364"/>
      <c r="C2043" s="351"/>
      <c r="D2043" s="393"/>
      <c r="E2043" s="408"/>
      <c r="F2043" s="7" t="s">
        <v>181</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8">
        <v>169898</v>
      </c>
      <c r="AZ2043" s="192"/>
      <c r="BA2043" s="202">
        <v>1</v>
      </c>
      <c r="BB2043" s="211">
        <v>89325</v>
      </c>
      <c r="BC2043" s="202" t="s">
        <v>1429</v>
      </c>
    </row>
    <row r="2044" spans="1:55" x14ac:dyDescent="0.25">
      <c r="A2044" s="69"/>
      <c r="B2044" s="23" t="s">
        <v>1655</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94">
        <f>SUM(AY2038:AY2043)</f>
        <v>2059116.31</v>
      </c>
      <c r="AZ2044" s="193">
        <f>AY2044/E2038</f>
        <v>1</v>
      </c>
      <c r="BA2044" s="202"/>
      <c r="BB2044" s="211"/>
      <c r="BC2044" s="202"/>
    </row>
    <row r="2045" spans="1:55" x14ac:dyDescent="0.25">
      <c r="A2045" s="336">
        <v>235</v>
      </c>
      <c r="B2045" s="345" t="s">
        <v>784</v>
      </c>
      <c r="C2045" s="352" t="s">
        <v>785</v>
      </c>
      <c r="D2045" s="370" t="s">
        <v>881</v>
      </c>
      <c r="E2045" s="406">
        <v>2356178.31</v>
      </c>
      <c r="F2045" s="49" t="s">
        <v>173</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98">
        <v>38970</v>
      </c>
      <c r="AZ2045" s="192"/>
      <c r="BA2045" s="202">
        <v>1</v>
      </c>
      <c r="BB2045" s="211">
        <v>29315</v>
      </c>
      <c r="BC2045" s="202" t="s">
        <v>1260</v>
      </c>
    </row>
    <row r="2046" spans="1:55" x14ac:dyDescent="0.25">
      <c r="A2046" s="337"/>
      <c r="B2046" s="346"/>
      <c r="C2046" s="353"/>
      <c r="D2046" s="371"/>
      <c r="E2046" s="407"/>
      <c r="F2046" s="49" t="s">
        <v>124</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98">
        <v>260004</v>
      </c>
      <c r="AZ2046" s="192"/>
      <c r="BA2046" s="202"/>
      <c r="BB2046" s="211">
        <v>0</v>
      </c>
      <c r="BC2046" s="202"/>
    </row>
    <row r="2047" spans="1:55" x14ac:dyDescent="0.25">
      <c r="A2047" s="337"/>
      <c r="B2047" s="346"/>
      <c r="C2047" s="353"/>
      <c r="D2047" s="371"/>
      <c r="E2047" s="407"/>
      <c r="F2047" s="49" t="s">
        <v>125</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98">
        <v>158204</v>
      </c>
      <c r="AZ2047" s="192"/>
      <c r="BA2047" s="202">
        <v>6</v>
      </c>
      <c r="BB2047" s="211">
        <v>263776</v>
      </c>
      <c r="BC2047" s="202" t="s">
        <v>3</v>
      </c>
    </row>
    <row r="2048" spans="1:55" x14ac:dyDescent="0.25">
      <c r="A2048" s="337"/>
      <c r="B2048" s="346"/>
      <c r="C2048" s="353"/>
      <c r="D2048" s="371"/>
      <c r="E2048" s="407"/>
      <c r="F2048" s="49" t="s">
        <v>132</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98">
        <v>1699000</v>
      </c>
      <c r="AZ2048" s="192"/>
      <c r="BA2048" s="202">
        <v>14</v>
      </c>
      <c r="BB2048" s="211">
        <v>1616924</v>
      </c>
      <c r="BC2048" s="202"/>
    </row>
    <row r="2049" spans="1:55" x14ac:dyDescent="0.25">
      <c r="A2049" s="337"/>
      <c r="B2049" s="346"/>
      <c r="C2049" s="353"/>
      <c r="D2049" s="371"/>
      <c r="E2049" s="407"/>
      <c r="F2049" s="49" t="s">
        <v>126</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98">
        <v>100000</v>
      </c>
      <c r="AZ2049" s="192"/>
      <c r="BA2049" s="202">
        <v>1</v>
      </c>
      <c r="BB2049" s="211">
        <v>99997</v>
      </c>
      <c r="BC2049" s="202"/>
    </row>
    <row r="2050" spans="1:55" x14ac:dyDescent="0.25">
      <c r="A2050" s="337"/>
      <c r="B2050" s="346"/>
      <c r="C2050" s="353"/>
      <c r="D2050" s="371"/>
      <c r="E2050" s="407"/>
      <c r="F2050" s="49" t="s">
        <v>176</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98">
        <v>100000</v>
      </c>
      <c r="AZ2050" s="192"/>
      <c r="BA2050" s="202">
        <v>1</v>
      </c>
      <c r="BB2050" s="211">
        <v>49959</v>
      </c>
      <c r="BC2050" s="202"/>
    </row>
    <row r="2051" spans="1:55" x14ac:dyDescent="0.25">
      <c r="A2051" s="11"/>
      <c r="B2051" s="16" t="s">
        <v>1655</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94">
        <f>SUM(AY2045:AY2050)</f>
        <v>2356178</v>
      </c>
      <c r="AZ2051" s="193">
        <f>AY2051/E2045</f>
        <v>0.99999986843101019</v>
      </c>
      <c r="BA2051" s="202"/>
      <c r="BB2051" s="211"/>
      <c r="BC2051" s="202"/>
    </row>
    <row r="2052" spans="1:55" x14ac:dyDescent="0.25">
      <c r="A2052" s="336">
        <v>236</v>
      </c>
      <c r="B2052" s="345" t="s">
        <v>786</v>
      </c>
      <c r="C2052" s="352" t="s">
        <v>787</v>
      </c>
      <c r="D2052" s="370" t="s">
        <v>882</v>
      </c>
      <c r="E2052" s="180"/>
      <c r="F2052" s="46" t="s">
        <v>449</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8">
        <f>SUM(G2052:N2052)</f>
        <v>47969</v>
      </c>
      <c r="AZ2052" s="192"/>
      <c r="BA2052" s="202"/>
      <c r="BB2052" s="211"/>
      <c r="BC2052" s="202"/>
    </row>
    <row r="2053" spans="1:55" x14ac:dyDescent="0.25">
      <c r="A2053" s="337"/>
      <c r="B2053" s="346"/>
      <c r="C2053" s="353"/>
      <c r="D2053" s="371"/>
      <c r="E2053" s="139"/>
      <c r="F2053" s="46" t="s">
        <v>124</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8">
        <f>SUM(G2053:N2053)</f>
        <v>86358</v>
      </c>
      <c r="AZ2053" s="192"/>
      <c r="BA2053" s="202">
        <v>5</v>
      </c>
      <c r="BB2053" s="211">
        <v>75000</v>
      </c>
      <c r="BC2053" s="202" t="s">
        <v>4</v>
      </c>
    </row>
    <row r="2054" spans="1:55" x14ac:dyDescent="0.25">
      <c r="A2054" s="337"/>
      <c r="B2054" s="346"/>
      <c r="C2054" s="353"/>
      <c r="D2054" s="371"/>
      <c r="E2054" s="142">
        <v>1136871</v>
      </c>
      <c r="F2054" s="46" t="s">
        <v>1173</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8">
        <v>47968</v>
      </c>
      <c r="AZ2054" s="192"/>
      <c r="BA2054" s="202"/>
      <c r="BB2054" s="211"/>
      <c r="BC2054" s="202"/>
    </row>
    <row r="2055" spans="1:55" x14ac:dyDescent="0.25">
      <c r="A2055" s="337"/>
      <c r="B2055" s="346"/>
      <c r="C2055" s="353"/>
      <c r="D2055" s="371"/>
      <c r="E2055" s="139"/>
      <c r="F2055" s="46" t="s">
        <v>132</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8">
        <f>SUM(G2055:N2055)</f>
        <v>719631</v>
      </c>
      <c r="AZ2055" s="192"/>
      <c r="BA2055" s="202">
        <v>7</v>
      </c>
      <c r="BB2055" s="211">
        <v>699537</v>
      </c>
      <c r="BC2055" s="202"/>
    </row>
    <row r="2056" spans="1:55" x14ac:dyDescent="0.25">
      <c r="A2056" s="337"/>
      <c r="B2056" s="346"/>
      <c r="C2056" s="353"/>
      <c r="D2056" s="371"/>
      <c r="E2056" s="139"/>
      <c r="F2056" s="46" t="s">
        <v>126</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8">
        <f>SUM(G2056:N2056)</f>
        <v>76761</v>
      </c>
      <c r="AZ2056" s="192"/>
      <c r="BA2056" s="202">
        <v>1</v>
      </c>
      <c r="BB2056" s="211">
        <v>29917</v>
      </c>
      <c r="BC2056" s="202"/>
    </row>
    <row r="2057" spans="1:55" x14ac:dyDescent="0.25">
      <c r="A2057" s="341"/>
      <c r="B2057" s="347"/>
      <c r="C2057" s="354"/>
      <c r="D2057" s="385"/>
      <c r="E2057" s="17"/>
      <c r="F2057" s="46" t="s">
        <v>181</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8">
        <f>SUM(G2057:N2057)</f>
        <v>158157</v>
      </c>
      <c r="AZ2057" s="192"/>
      <c r="BA2057" s="202">
        <v>2</v>
      </c>
      <c r="BB2057" s="211">
        <v>110935</v>
      </c>
      <c r="BC2057" s="202"/>
    </row>
    <row r="2058" spans="1:55" x14ac:dyDescent="0.25">
      <c r="A2058" s="69"/>
      <c r="B2058" s="23" t="s">
        <v>1655</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94">
        <f>SUM(AY2052:AY2057)</f>
        <v>1136844</v>
      </c>
      <c r="AZ2058" s="193">
        <f>AY2058/E2054</f>
        <v>0.99997625060363049</v>
      </c>
      <c r="BA2058" s="202"/>
      <c r="BB2058" s="211"/>
      <c r="BC2058" s="202"/>
    </row>
    <row r="2059" spans="1:55" x14ac:dyDescent="0.25">
      <c r="A2059" s="336">
        <v>237</v>
      </c>
      <c r="B2059" s="345" t="s">
        <v>788</v>
      </c>
      <c r="C2059" s="352" t="s">
        <v>785</v>
      </c>
      <c r="D2059" s="370" t="s">
        <v>883</v>
      </c>
      <c r="E2059" s="406">
        <v>1441286.31</v>
      </c>
      <c r="F2059" s="7" t="s">
        <v>132</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8">
        <f>SUM(G2059:N2059)</f>
        <v>100000</v>
      </c>
      <c r="AZ2059" s="192"/>
      <c r="BA2059" s="202"/>
      <c r="BB2059" s="211">
        <v>0</v>
      </c>
      <c r="BC2059" s="202"/>
    </row>
    <row r="2060" spans="1:55" x14ac:dyDescent="0.25">
      <c r="A2060" s="337"/>
      <c r="B2060" s="346"/>
      <c r="C2060" s="353"/>
      <c r="D2060" s="353"/>
      <c r="E2060" s="407"/>
      <c r="F2060" s="7" t="s">
        <v>126</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8">
        <f>SUM(G2060:N2060)</f>
        <v>682500</v>
      </c>
      <c r="AZ2060" s="192"/>
      <c r="BA2060" s="202">
        <v>7</v>
      </c>
      <c r="BB2060" s="211">
        <v>682498</v>
      </c>
      <c r="BC2060" s="324" t="s">
        <v>1410</v>
      </c>
    </row>
    <row r="2061" spans="1:55" x14ac:dyDescent="0.25">
      <c r="A2061" s="337"/>
      <c r="B2061" s="346"/>
      <c r="C2061" s="353"/>
      <c r="D2061" s="353"/>
      <c r="E2061" s="407"/>
      <c r="F2061" s="7" t="s">
        <v>176</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8">
        <f>SUM(G2061:N2061)</f>
        <v>40000</v>
      </c>
      <c r="AZ2061" s="192"/>
      <c r="BA2061" s="202"/>
      <c r="BB2061" s="211">
        <v>0</v>
      </c>
      <c r="BC2061" s="325"/>
    </row>
    <row r="2062" spans="1:55" x14ac:dyDescent="0.25">
      <c r="A2062" s="337"/>
      <c r="B2062" s="346"/>
      <c r="C2062" s="353"/>
      <c r="D2062" s="353"/>
      <c r="E2062" s="407"/>
      <c r="F2062" s="7" t="s">
        <v>146</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8">
        <v>64654</v>
      </c>
      <c r="AZ2062" s="192"/>
      <c r="BA2062" s="202"/>
      <c r="BB2062" s="211">
        <v>0</v>
      </c>
      <c r="BC2062" s="325"/>
    </row>
    <row r="2063" spans="1:55" x14ac:dyDescent="0.25">
      <c r="A2063" s="337"/>
      <c r="B2063" s="346"/>
      <c r="C2063" s="353"/>
      <c r="D2063" s="353"/>
      <c r="E2063" s="407"/>
      <c r="F2063" s="7" t="s">
        <v>182</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8">
        <v>120000</v>
      </c>
      <c r="AZ2063" s="192"/>
      <c r="BA2063" s="202">
        <v>3</v>
      </c>
      <c r="BB2063" s="211">
        <v>90000</v>
      </c>
      <c r="BC2063" s="325"/>
    </row>
    <row r="2064" spans="1:55" x14ac:dyDescent="0.25">
      <c r="A2064" s="337"/>
      <c r="B2064" s="346"/>
      <c r="C2064" s="353"/>
      <c r="D2064" s="353"/>
      <c r="E2064" s="407"/>
      <c r="F2064" s="7" t="s">
        <v>125</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8">
        <v>223700</v>
      </c>
      <c r="AZ2064" s="192"/>
      <c r="BA2064" s="202"/>
      <c r="BB2064" s="211">
        <v>0</v>
      </c>
      <c r="BC2064" s="325"/>
    </row>
    <row r="2065" spans="1:55" x14ac:dyDescent="0.25">
      <c r="A2065" s="337"/>
      <c r="B2065" s="346"/>
      <c r="C2065" s="353"/>
      <c r="D2065" s="353"/>
      <c r="E2065" s="407"/>
      <c r="F2065" s="7" t="s">
        <v>274</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8">
        <v>90432</v>
      </c>
      <c r="AZ2065" s="192"/>
      <c r="BA2065" s="202"/>
      <c r="BB2065" s="211">
        <v>0</v>
      </c>
      <c r="BC2065" s="325"/>
    </row>
    <row r="2066" spans="1:55" x14ac:dyDescent="0.25">
      <c r="A2066" s="337"/>
      <c r="B2066" s="346"/>
      <c r="C2066" s="353"/>
      <c r="D2066" s="353"/>
      <c r="E2066" s="407"/>
      <c r="F2066" s="7" t="s">
        <v>154</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8">
        <v>100000</v>
      </c>
      <c r="AZ2066" s="192"/>
      <c r="BA2066" s="202"/>
      <c r="BB2066" s="211">
        <v>0</v>
      </c>
      <c r="BC2066" s="325"/>
    </row>
    <row r="2067" spans="1:55" x14ac:dyDescent="0.25">
      <c r="A2067" s="341"/>
      <c r="B2067" s="347"/>
      <c r="C2067" s="354"/>
      <c r="D2067" s="354"/>
      <c r="E2067" s="408"/>
      <c r="F2067" s="7" t="s">
        <v>789</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8">
        <v>20000</v>
      </c>
      <c r="AZ2067" s="192"/>
      <c r="BA2067" s="202"/>
      <c r="BB2067" s="211">
        <v>0</v>
      </c>
      <c r="BC2067" s="326"/>
    </row>
    <row r="2068" spans="1:55" x14ac:dyDescent="0.25">
      <c r="A2068" s="69"/>
      <c r="B2068" s="23" t="s">
        <v>1655</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94">
        <f>SUM(AY2059:AY2067)</f>
        <v>1441286</v>
      </c>
      <c r="AZ2068" s="193">
        <f>AY2068/E2059</f>
        <v>0.99999978491435193</v>
      </c>
      <c r="BA2068" s="202"/>
      <c r="BB2068" s="211"/>
      <c r="BC2068" s="202"/>
    </row>
    <row r="2069" spans="1:55" x14ac:dyDescent="0.25">
      <c r="A2069" s="336">
        <v>238</v>
      </c>
      <c r="B2069" s="345" t="s">
        <v>790</v>
      </c>
      <c r="C2069" s="352" t="s">
        <v>737</v>
      </c>
      <c r="D2069" s="370" t="s">
        <v>943</v>
      </c>
      <c r="E2069" s="406">
        <v>1842016.31</v>
      </c>
      <c r="F2069" s="7" t="s">
        <v>132</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8">
        <v>60000</v>
      </c>
      <c r="AZ2069" s="192"/>
      <c r="BA2069" s="202">
        <v>15</v>
      </c>
      <c r="BB2069" s="211">
        <v>1048830</v>
      </c>
      <c r="BC2069" s="202"/>
    </row>
    <row r="2070" spans="1:55" x14ac:dyDescent="0.25">
      <c r="A2070" s="337"/>
      <c r="B2070" s="346"/>
      <c r="C2070" s="353"/>
      <c r="D2070" s="371"/>
      <c r="E2070" s="407"/>
      <c r="F2070" s="7" t="s">
        <v>126</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8">
        <v>1050000</v>
      </c>
      <c r="AZ2070" s="192"/>
      <c r="BA2070" s="202">
        <v>2</v>
      </c>
      <c r="BB2070" s="211">
        <v>60000</v>
      </c>
      <c r="BC2070" s="202"/>
    </row>
    <row r="2071" spans="1:55" x14ac:dyDescent="0.25">
      <c r="A2071" s="337"/>
      <c r="B2071" s="346"/>
      <c r="C2071" s="353"/>
      <c r="D2071" s="371"/>
      <c r="E2071" s="407"/>
      <c r="F2071" s="7" t="s">
        <v>176</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8">
        <v>60000</v>
      </c>
      <c r="AZ2071" s="192"/>
      <c r="BA2071" s="202"/>
      <c r="BB2071" s="211">
        <v>0</v>
      </c>
      <c r="BC2071" s="202"/>
    </row>
    <row r="2072" spans="1:55" x14ac:dyDescent="0.25">
      <c r="A2072" s="337"/>
      <c r="B2072" s="346"/>
      <c r="C2072" s="353"/>
      <c r="D2072" s="371"/>
      <c r="E2072" s="407"/>
      <c r="F2072" s="7" t="s">
        <v>146</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8">
        <v>67004</v>
      </c>
      <c r="AZ2072" s="192"/>
      <c r="BA2072" s="202">
        <v>4</v>
      </c>
      <c r="BB2072" s="211">
        <v>120000</v>
      </c>
      <c r="BC2072" s="202"/>
    </row>
    <row r="2073" spans="1:55" x14ac:dyDescent="0.25">
      <c r="A2073" s="337"/>
      <c r="B2073" s="346"/>
      <c r="C2073" s="353"/>
      <c r="D2073" s="371"/>
      <c r="E2073" s="407"/>
      <c r="F2073" s="7" t="s">
        <v>182</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8">
        <v>160000</v>
      </c>
      <c r="AZ2073" s="192"/>
      <c r="BA2073" s="202"/>
      <c r="BB2073" s="211">
        <v>0</v>
      </c>
      <c r="BC2073" s="202"/>
    </row>
    <row r="2074" spans="1:55" x14ac:dyDescent="0.25">
      <c r="A2074" s="337"/>
      <c r="B2074" s="346"/>
      <c r="C2074" s="353"/>
      <c r="D2074" s="371"/>
      <c r="E2074" s="407"/>
      <c r="F2074" s="7" t="s">
        <v>125</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8">
        <v>245724</v>
      </c>
      <c r="AZ2074" s="192"/>
      <c r="BA2074" s="202"/>
      <c r="BB2074" s="211">
        <v>0</v>
      </c>
      <c r="BC2074" s="202"/>
    </row>
    <row r="2075" spans="1:55" x14ac:dyDescent="0.25">
      <c r="A2075" s="337"/>
      <c r="B2075" s="346"/>
      <c r="C2075" s="353"/>
      <c r="D2075" s="371"/>
      <c r="E2075" s="407"/>
      <c r="F2075" s="7" t="s">
        <v>274</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8">
        <v>79288</v>
      </c>
      <c r="AZ2075" s="192"/>
      <c r="BA2075" s="202"/>
      <c r="BB2075" s="211">
        <v>0</v>
      </c>
      <c r="BC2075" s="202"/>
    </row>
    <row r="2076" spans="1:55" x14ac:dyDescent="0.25">
      <c r="A2076" s="337"/>
      <c r="B2076" s="346"/>
      <c r="C2076" s="353"/>
      <c r="D2076" s="371"/>
      <c r="E2076" s="407"/>
      <c r="F2076" s="7" t="s">
        <v>154</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8">
        <v>100000</v>
      </c>
      <c r="AZ2076" s="192"/>
      <c r="BA2076" s="202"/>
      <c r="BB2076" s="211">
        <v>0</v>
      </c>
      <c r="BC2076" s="202"/>
    </row>
    <row r="2077" spans="1:55" x14ac:dyDescent="0.25">
      <c r="A2077" s="341"/>
      <c r="B2077" s="347"/>
      <c r="C2077" s="354"/>
      <c r="D2077" s="385"/>
      <c r="E2077" s="408"/>
      <c r="F2077" s="7" t="s">
        <v>789</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8">
        <v>20000</v>
      </c>
      <c r="AZ2077" s="192"/>
      <c r="BA2077" s="202"/>
      <c r="BB2077" s="211"/>
      <c r="BC2077" s="202"/>
    </row>
    <row r="2078" spans="1:55" x14ac:dyDescent="0.25">
      <c r="A2078" s="69"/>
      <c r="B2078" s="23" t="s">
        <v>1655</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94">
        <f>SUM(AY2069:AY2077)</f>
        <v>1842016</v>
      </c>
      <c r="AZ2078" s="193">
        <f>AY2078/E2069</f>
        <v>0.99999983170615891</v>
      </c>
      <c r="BA2078" s="202"/>
      <c r="BB2078" s="211"/>
      <c r="BC2078" s="202"/>
    </row>
    <row r="2079" spans="1:55" x14ac:dyDescent="0.25">
      <c r="A2079" s="336">
        <v>239</v>
      </c>
      <c r="B2079" s="345" t="s">
        <v>795</v>
      </c>
      <c r="C2079" s="352" t="s">
        <v>787</v>
      </c>
      <c r="D2079" s="370" t="s">
        <v>1227</v>
      </c>
      <c r="E2079" s="406">
        <v>1704575.4500000002</v>
      </c>
      <c r="F2079" s="7" t="s">
        <v>670</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8">
        <v>29366</v>
      </c>
      <c r="AZ2079" s="192"/>
      <c r="BA2079" s="202"/>
      <c r="BB2079" s="211"/>
      <c r="BC2079" s="202"/>
    </row>
    <row r="2080" spans="1:55" x14ac:dyDescent="0.25">
      <c r="A2080" s="337"/>
      <c r="B2080" s="346"/>
      <c r="C2080" s="353"/>
      <c r="D2080" s="343"/>
      <c r="E2080" s="407"/>
      <c r="F2080" s="7" t="s">
        <v>791</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8">
        <v>139486</v>
      </c>
      <c r="AZ2080" s="192"/>
      <c r="BA2080" s="202"/>
      <c r="BB2080" s="211"/>
      <c r="BC2080" s="202"/>
    </row>
    <row r="2081" spans="1:55" x14ac:dyDescent="0.25">
      <c r="A2081" s="337"/>
      <c r="B2081" s="346"/>
      <c r="C2081" s="353"/>
      <c r="D2081" s="343"/>
      <c r="E2081" s="407"/>
      <c r="F2081" s="7" t="s">
        <v>792</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8">
        <v>29366</v>
      </c>
      <c r="AZ2081" s="192"/>
      <c r="BA2081" s="202"/>
      <c r="BB2081" s="211"/>
      <c r="BC2081" s="202"/>
    </row>
    <row r="2082" spans="1:55" x14ac:dyDescent="0.25">
      <c r="A2082" s="337"/>
      <c r="B2082" s="346"/>
      <c r="C2082" s="353"/>
      <c r="D2082" s="343"/>
      <c r="E2082" s="407"/>
      <c r="F2082" s="7" t="s">
        <v>793</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8">
        <v>146828</v>
      </c>
      <c r="AZ2082" s="192"/>
      <c r="BA2082" s="202"/>
      <c r="BB2082" s="211"/>
      <c r="BC2082" s="202"/>
    </row>
    <row r="2083" spans="1:55" x14ac:dyDescent="0.25">
      <c r="A2083" s="337"/>
      <c r="B2083" s="346"/>
      <c r="C2083" s="353"/>
      <c r="D2083" s="343"/>
      <c r="E2083" s="407"/>
      <c r="F2083" s="7" t="s">
        <v>794</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8">
        <v>192249</v>
      </c>
      <c r="AZ2083" s="192"/>
      <c r="BA2083" s="202">
        <v>2</v>
      </c>
      <c r="BB2083" s="211">
        <v>173997.4</v>
      </c>
      <c r="BC2083" s="202" t="s">
        <v>1625</v>
      </c>
    </row>
    <row r="2084" spans="1:55" x14ac:dyDescent="0.25">
      <c r="A2084" s="337"/>
      <c r="B2084" s="346"/>
      <c r="C2084" s="353"/>
      <c r="D2084" s="343"/>
      <c r="E2084" s="407"/>
      <c r="F2084" s="7" t="s">
        <v>200</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8">
        <v>829577</v>
      </c>
      <c r="AZ2084" s="192"/>
      <c r="BA2084" s="202">
        <v>8</v>
      </c>
      <c r="BB2084" s="211">
        <v>724259</v>
      </c>
      <c r="BC2084" s="202"/>
    </row>
    <row r="2085" spans="1:55" x14ac:dyDescent="0.25">
      <c r="A2085" s="337"/>
      <c r="B2085" s="346"/>
      <c r="C2085" s="353"/>
      <c r="D2085" s="343"/>
      <c r="E2085" s="407"/>
      <c r="F2085" s="7" t="s">
        <v>313</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8">
        <v>212900</v>
      </c>
      <c r="AZ2085" s="192"/>
      <c r="BA2085" s="202">
        <v>1</v>
      </c>
      <c r="BB2085" s="211">
        <v>199004.34</v>
      </c>
      <c r="BC2085" s="202"/>
    </row>
    <row r="2086" spans="1:55" x14ac:dyDescent="0.25">
      <c r="A2086" s="337"/>
      <c r="B2086" s="346"/>
      <c r="C2086" s="353"/>
      <c r="D2086" s="343"/>
      <c r="E2086" s="407"/>
      <c r="F2086" s="7" t="s">
        <v>154</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8">
        <v>44048</v>
      </c>
      <c r="AZ2086" s="192"/>
      <c r="BA2086" s="202">
        <v>1</v>
      </c>
      <c r="BB2086" s="211">
        <v>15177</v>
      </c>
      <c r="BC2086" s="202" t="s">
        <v>1626</v>
      </c>
    </row>
    <row r="2087" spans="1:55" x14ac:dyDescent="0.25">
      <c r="A2087" s="337"/>
      <c r="B2087" s="346"/>
      <c r="C2087" s="353"/>
      <c r="D2087" s="343"/>
      <c r="E2087" s="407"/>
      <c r="F2087" s="7" t="s">
        <v>796</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8">
        <v>29366</v>
      </c>
      <c r="AZ2087" s="192"/>
      <c r="BA2087" s="202">
        <v>2</v>
      </c>
      <c r="BB2087" s="211">
        <v>29000</v>
      </c>
      <c r="BC2087" s="202"/>
    </row>
    <row r="2088" spans="1:55" x14ac:dyDescent="0.25">
      <c r="A2088" s="337"/>
      <c r="B2088" s="346"/>
      <c r="C2088" s="353"/>
      <c r="D2088" s="343"/>
      <c r="E2088" s="407"/>
      <c r="F2088" s="7" t="s">
        <v>797</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8">
        <v>29366</v>
      </c>
      <c r="AZ2088" s="192"/>
      <c r="BA2088" s="202"/>
      <c r="BB2088" s="211"/>
      <c r="BC2088" s="202"/>
    </row>
    <row r="2089" spans="1:55" x14ac:dyDescent="0.25">
      <c r="A2089" s="337"/>
      <c r="B2089" s="346"/>
      <c r="C2089" s="353"/>
      <c r="D2089" s="343"/>
      <c r="E2089" s="407"/>
      <c r="F2089" s="6" t="s">
        <v>798</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14">
        <v>22023.45</v>
      </c>
      <c r="AZ2089" s="200"/>
      <c r="BA2089" s="202"/>
      <c r="BB2089" s="211"/>
      <c r="BC2089" s="202"/>
    </row>
    <row r="2090" spans="1:55" x14ac:dyDescent="0.25">
      <c r="A2090" s="69"/>
      <c r="B2090" s="25" t="s">
        <v>1655</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01">
        <f>SUM(AY2079:AY2089)</f>
        <v>1704575.45</v>
      </c>
      <c r="AZ2090" s="201">
        <f>AY2090/E2079</f>
        <v>0.99999999999999989</v>
      </c>
      <c r="BA2090" s="202"/>
      <c r="BB2090" s="211"/>
      <c r="BC2090" s="202"/>
    </row>
    <row r="2091" spans="1:55" ht="15.75" thickBot="1" x14ac:dyDescent="0.3">
      <c r="A2091" s="72"/>
      <c r="B2091" s="73" t="s">
        <v>799</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02">
        <f>AY2090+AY2078+AY2068+AY2058+AY2051+AY2044+AY2037+AY2028+AY2019+AY2013+AY2006+AY1997+AY1984+AY1974+AY1966+AY1956+AY1948+AY1940+AY1929+AY1920+AY1911+AY1904+AY1898+AY1890+AY1881+AY1874+AY1866+AY1858+AY1850+AY1841+AY1833+AY1825+AY1815+AY1809+AY1800+AY1791+AY1781+AY1774+AY1765+AY1757+AY1744+AY1735+AY1726+AY1718+AY1707+AY1698+AY1687+AY1680+AY1670+AY1657+AY1652+AY1643+AY1636+AY1625+AY1617+AY1608+AY1602+AY1592+AY1582+AY1575+AY1568+AY1556+AY1548+AY1539+AY1532+AY1526+AY1516+AY1509+AY1501+AY1494+AY1485+AY1476+AY1467+AY1458+AY1447+AY1435+AY1423+AY1412+AY1404+AY1395+AY1389+AY1384+AY1375+AY1366+AY1356+AY1346+AY1335+AY1330+AY1324+AY1318+AY1312+AY1306+AY1296+AY1287+AY1277+AY1266+AY1258+AY1251+AY1243+AY1237+AY1228+AY1218+AY1210+AY1198+AY1186+AY1177+AY1169+AY1160+AY1150+AY1140+AY1131+AY1121+AY1108+AY1098+AY1088+AY1079+AY1066+AY1055+AY1047+AY1039+AY1032+AY1020+AY1014+AY1004+AY993+AY985+AY971+AY964+AY956+AY950+AY943+AY935+AY927+AY919+AY911+AY904+AY895+AY888+AY882+AY876+AY871+AY860+AY853+AY846+AY840+AY831+AY818+AY811+AY804+AY796+AY788+AY780+AY771+AY762+AY752+AY742+AY733+AY722+AY712+AY706+AY696+AY688+AY680+AY671+AY662+AY656+AY648+AY637+AY627+AY621+AY611+AY601+AY592+AY581+AY572+AY565+AY560+AY547+AY534+AY521+AY512+AY506+AY496+AY488+AY482+AY473+AY466+AY459+AY447+AY438+AY430+AY422+AY413+AY406+AY396+AY385+AY376+AY364+AY356+AY350+AY342+AY333+AY326+AY319+AY312+AY304+AY292+AY285+AY279+AY271+AY264+AY257+AY250+AY244+AY239+AY231+AY221+AY212+AY203+AY189+AY181+AY173+AY163+AY151+AY140+AY131+AY122+AY113+AY101+AY91+AY81+AY71+AY59+AY49+AY43+AY35+AY28+AY21+AY13</f>
        <v>450312375.37000012</v>
      </c>
      <c r="AZ2091" s="294"/>
      <c r="BA2091" s="123">
        <f>SUM(BA6:BA2090)</f>
        <v>5353</v>
      </c>
      <c r="BB2091" s="228">
        <f>SUM(BB6:BB2090)</f>
        <v>311084811.40499997</v>
      </c>
      <c r="BC2091" s="202"/>
    </row>
    <row r="2095" spans="1:55" x14ac:dyDescent="0.25">
      <c r="AY2095" s="103"/>
      <c r="AZ2095" s="249"/>
    </row>
    <row r="2096" spans="1:55" x14ac:dyDescent="0.25">
      <c r="F2096" s="416"/>
      <c r="G2096" s="416"/>
      <c r="H2096" s="416"/>
      <c r="U2096" s="415"/>
      <c r="V2096" s="415"/>
      <c r="X2096" s="415"/>
      <c r="Y2096" s="415"/>
      <c r="AY2096" s="4"/>
      <c r="AZ2096" s="249"/>
      <c r="BB2096" s="306"/>
    </row>
    <row r="2097" spans="5:55" x14ac:dyDescent="0.25">
      <c r="F2097" s="328"/>
      <c r="I2097" s="329"/>
      <c r="J2097" s="329"/>
      <c r="K2097" s="329"/>
      <c r="AY2097" s="4"/>
      <c r="AZ2097" s="305"/>
      <c r="BC2097" s="305"/>
    </row>
    <row r="2098" spans="5:55" x14ac:dyDescent="0.25">
      <c r="F2098" s="103"/>
      <c r="G2098" s="103"/>
      <c r="H2098" s="103"/>
      <c r="I2098" s="103"/>
      <c r="AY2098" s="4"/>
      <c r="AZ2098"/>
    </row>
    <row r="2100" spans="5:55" x14ac:dyDescent="0.25">
      <c r="F2100" s="328"/>
      <c r="G2100" s="329"/>
    </row>
    <row r="2101" spans="5:55" x14ac:dyDescent="0.25">
      <c r="F2101" s="92"/>
    </row>
    <row r="2104" spans="5:55"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B2104"/>
    </row>
    <row r="2105" spans="5:55"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B2105"/>
    </row>
    <row r="2106" spans="5:55"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B2106"/>
    </row>
    <row r="2107" spans="5:55"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B2107"/>
    </row>
    <row r="2108" spans="5:55"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B2108"/>
    </row>
    <row r="2109" spans="5:55"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B2109"/>
    </row>
    <row r="2110" spans="5:55"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B2110"/>
    </row>
    <row r="2111" spans="5:55"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B2111"/>
    </row>
    <row r="2112" spans="5:55"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B2112"/>
    </row>
    <row r="2113" spans="5:54"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B2113"/>
    </row>
    <row r="2114" spans="5:54"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B2114"/>
    </row>
    <row r="2115" spans="5:54"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B2115"/>
    </row>
    <row r="2116" spans="5:54"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B2116"/>
    </row>
    <row r="2117" spans="5:54"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B2117"/>
    </row>
    <row r="2118" spans="5:54"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B2118"/>
    </row>
    <row r="2119" spans="5:54"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B2119"/>
    </row>
    <row r="2120" spans="5:54"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B2120"/>
    </row>
    <row r="2121" spans="5:54"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B2121"/>
    </row>
    <row r="2122" spans="5:54"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B2122"/>
    </row>
    <row r="2123" spans="5:54"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B2123"/>
    </row>
  </sheetData>
  <mergeCells count="1182">
    <mergeCell ref="A1486:A1493"/>
    <mergeCell ref="A1502:A1508"/>
    <mergeCell ref="A1653:A1656"/>
    <mergeCell ref="A1671:A1679"/>
    <mergeCell ref="A1576:A1579"/>
    <mergeCell ref="A1626:A1632"/>
    <mergeCell ref="A1549:A1555"/>
    <mergeCell ref="A1495:A1500"/>
    <mergeCell ref="A1603:A1607"/>
    <mergeCell ref="A1618:A1624"/>
    <mergeCell ref="A1593:A1601"/>
    <mergeCell ref="A1540:A1547"/>
    <mergeCell ref="B1766:B1773"/>
    <mergeCell ref="B1736:B1739"/>
    <mergeCell ref="B1745:B1755"/>
    <mergeCell ref="A1775:A1780"/>
    <mergeCell ref="B1758:B1764"/>
    <mergeCell ref="B1775:B1780"/>
    <mergeCell ref="A1557:A1563"/>
    <mergeCell ref="A1609:A1616"/>
    <mergeCell ref="B1533:B1538"/>
    <mergeCell ref="C1549:C1555"/>
    <mergeCell ref="C1658:C1669"/>
    <mergeCell ref="C1653:C1656"/>
    <mergeCell ref="B1576:B1579"/>
    <mergeCell ref="B1569:B1574"/>
    <mergeCell ref="B1557:B1563"/>
    <mergeCell ref="B1583:B1586"/>
    <mergeCell ref="C1626:C1632"/>
    <mergeCell ref="B1609:B1616"/>
    <mergeCell ref="A1533:A1538"/>
    <mergeCell ref="A1998:A2005"/>
    <mergeCell ref="A1985:A1996"/>
    <mergeCell ref="A1975:A1980"/>
    <mergeCell ref="A1949:A1953"/>
    <mergeCell ref="A1708:A1713"/>
    <mergeCell ref="A1688:A1697"/>
    <mergeCell ref="A1719:A1722"/>
    <mergeCell ref="A1782:A1790"/>
    <mergeCell ref="A1766:A1773"/>
    <mergeCell ref="A1569:A1574"/>
    <mergeCell ref="A1637:A1641"/>
    <mergeCell ref="A1644:A1649"/>
    <mergeCell ref="A1583:A1586"/>
    <mergeCell ref="A1736:A1739"/>
    <mergeCell ref="B1699:B1706"/>
    <mergeCell ref="C1782:C1790"/>
    <mergeCell ref="A1816:A1820"/>
    <mergeCell ref="A1801:A1804"/>
    <mergeCell ref="A1658:A1669"/>
    <mergeCell ref="C1719:C1725"/>
    <mergeCell ref="C1727:C1730"/>
    <mergeCell ref="C1681:C1685"/>
    <mergeCell ref="B1801:B1804"/>
    <mergeCell ref="B1792:B1798"/>
    <mergeCell ref="B1727:B1730"/>
    <mergeCell ref="A1758:A1764"/>
    <mergeCell ref="B1637:B1641"/>
    <mergeCell ref="B1842:B1849"/>
    <mergeCell ref="C1644:C1649"/>
    <mergeCell ref="B1644:B1649"/>
    <mergeCell ref="C1766:C1773"/>
    <mergeCell ref="B1681:B1685"/>
    <mergeCell ref="B1891:B1894"/>
    <mergeCell ref="B1930:B1939"/>
    <mergeCell ref="B1859:B1863"/>
    <mergeCell ref="B1985:B1996"/>
    <mergeCell ref="B1957:B1959"/>
    <mergeCell ref="D1816:D1820"/>
    <mergeCell ref="C1957:C1959"/>
    <mergeCell ref="D1826:D1828"/>
    <mergeCell ref="B1626:B1632"/>
    <mergeCell ref="C1801:C1804"/>
    <mergeCell ref="A1792:A1798"/>
    <mergeCell ref="E1957:E1959"/>
    <mergeCell ref="D1967:D1973"/>
    <mergeCell ref="E1891:E1894"/>
    <mergeCell ref="E1975:E1980"/>
    <mergeCell ref="E1930:E1939"/>
    <mergeCell ref="C1899:C1900"/>
    <mergeCell ref="B1975:B1980"/>
    <mergeCell ref="E1905:E1910"/>
    <mergeCell ref="B1905:B1910"/>
    <mergeCell ref="E1949:E1953"/>
    <mergeCell ref="E1967:E1973"/>
    <mergeCell ref="D1949:D1953"/>
    <mergeCell ref="D1957:D1959"/>
    <mergeCell ref="D1921:D1927"/>
    <mergeCell ref="C1671:C1679"/>
    <mergeCell ref="C1736:C1739"/>
    <mergeCell ref="D2059:D2067"/>
    <mergeCell ref="D2045:D2050"/>
    <mergeCell ref="B2045:B2050"/>
    <mergeCell ref="D2029:D2034"/>
    <mergeCell ref="C2038:C2043"/>
    <mergeCell ref="D2038:D2043"/>
    <mergeCell ref="C1949:C1953"/>
    <mergeCell ref="B2020:B2027"/>
    <mergeCell ref="D1801:D1804"/>
    <mergeCell ref="C1867:C1868"/>
    <mergeCell ref="C1875:C1878"/>
    <mergeCell ref="C1816:C1820"/>
    <mergeCell ref="D1810:D1814"/>
    <mergeCell ref="D1842:D1849"/>
    <mergeCell ref="C1859:C1863"/>
    <mergeCell ref="D1766:D1773"/>
    <mergeCell ref="D1782:D1790"/>
    <mergeCell ref="E1405:E1407"/>
    <mergeCell ref="E1540:E1547"/>
    <mergeCell ref="C1576:C1579"/>
    <mergeCell ref="D1533:D1538"/>
    <mergeCell ref="C1477:C1484"/>
    <mergeCell ref="D2020:D2027"/>
    <mergeCell ref="E1671:E1679"/>
    <mergeCell ref="E1637:E1641"/>
    <mergeCell ref="E1699:E1706"/>
    <mergeCell ref="D1557:D1563"/>
    <mergeCell ref="C1758:C1764"/>
    <mergeCell ref="C1891:C1894"/>
    <mergeCell ref="E1758:E1764"/>
    <mergeCell ref="C1826:C1828"/>
    <mergeCell ref="D1834:D1840"/>
    <mergeCell ref="D1998:D2005"/>
    <mergeCell ref="D1975:D1980"/>
    <mergeCell ref="D2007:D2011"/>
    <mergeCell ref="C1975:C1980"/>
    <mergeCell ref="C2007:C2011"/>
    <mergeCell ref="D2014:D2018"/>
    <mergeCell ref="E1875:E1878"/>
    <mergeCell ref="D1875:D1880"/>
    <mergeCell ref="D1912:D1919"/>
    <mergeCell ref="E1912:E1919"/>
    <mergeCell ref="E1921:E1927"/>
    <mergeCell ref="D1985:D1996"/>
    <mergeCell ref="E1719:E1725"/>
    <mergeCell ref="D1699:D1706"/>
    <mergeCell ref="D1688:D1697"/>
    <mergeCell ref="E1681:E1685"/>
    <mergeCell ref="D1681:D1685"/>
    <mergeCell ref="D1502:D1508"/>
    <mergeCell ref="E1510:E1515"/>
    <mergeCell ref="E1448:E1457"/>
    <mergeCell ref="D1486:D1493"/>
    <mergeCell ref="C1486:C1493"/>
    <mergeCell ref="C1495:C1500"/>
    <mergeCell ref="C1708:C1713"/>
    <mergeCell ref="C1688:C1697"/>
    <mergeCell ref="C1699:C1706"/>
    <mergeCell ref="D1527:D1531"/>
    <mergeCell ref="C1569:C1574"/>
    <mergeCell ref="D1609:D1616"/>
    <mergeCell ref="C1609:C1616"/>
    <mergeCell ref="E1626:E1632"/>
    <mergeCell ref="E1517:E1524"/>
    <mergeCell ref="E1459:E1466"/>
    <mergeCell ref="D1510:D1515"/>
    <mergeCell ref="C1593:C1601"/>
    <mergeCell ref="D1540:D1547"/>
    <mergeCell ref="C1527:C1531"/>
    <mergeCell ref="C1517:C1524"/>
    <mergeCell ref="D1517:D1524"/>
    <mergeCell ref="E1056:E1064"/>
    <mergeCell ref="C912:C915"/>
    <mergeCell ref="C944:C947"/>
    <mergeCell ref="C928:C933"/>
    <mergeCell ref="B951:B955"/>
    <mergeCell ref="C1005:C1010"/>
    <mergeCell ref="B1357:B1360"/>
    <mergeCell ref="E951:E955"/>
    <mergeCell ref="C1347:C1355"/>
    <mergeCell ref="E1080:E1087"/>
    <mergeCell ref="E1005:E1010"/>
    <mergeCell ref="E1033:E1034"/>
    <mergeCell ref="E1067:E1078"/>
    <mergeCell ref="C1122:C1127"/>
    <mergeCell ref="B1132:B1139"/>
    <mergeCell ref="B1109:B1120"/>
    <mergeCell ref="D1390:D1393"/>
    <mergeCell ref="D1367:D1374"/>
    <mergeCell ref="E1347:E1355"/>
    <mergeCell ref="C1912:C1919"/>
    <mergeCell ref="B1867:B1868"/>
    <mergeCell ref="C1985:C1996"/>
    <mergeCell ref="C1882:C1886"/>
    <mergeCell ref="A1967:A1973"/>
    <mergeCell ref="B1688:B1697"/>
    <mergeCell ref="A1899:A1900"/>
    <mergeCell ref="A1745:A1755"/>
    <mergeCell ref="A1727:A1730"/>
    <mergeCell ref="B1967:B1973"/>
    <mergeCell ref="B1882:B1886"/>
    <mergeCell ref="A1882:A1886"/>
    <mergeCell ref="B1899:B1900"/>
    <mergeCell ref="A1867:A1868"/>
    <mergeCell ref="B1719:B1725"/>
    <mergeCell ref="A1810:A1814"/>
    <mergeCell ref="B1851:B1857"/>
    <mergeCell ref="B1875:B1878"/>
    <mergeCell ref="A1834:A1840"/>
    <mergeCell ref="A1851:A1857"/>
    <mergeCell ref="A1859:A1863"/>
    <mergeCell ref="B1826:B1828"/>
    <mergeCell ref="A1921:A1927"/>
    <mergeCell ref="A1912:A1919"/>
    <mergeCell ref="A1905:A1910"/>
    <mergeCell ref="A1842:A1849"/>
    <mergeCell ref="A1699:A1706"/>
    <mergeCell ref="A1875:A1878"/>
    <mergeCell ref="A1957:A1959"/>
    <mergeCell ref="A1930:A1939"/>
    <mergeCell ref="A1941:A1947"/>
    <mergeCell ref="A1891:A1894"/>
    <mergeCell ref="C2059:C2067"/>
    <mergeCell ref="C2045:C2050"/>
    <mergeCell ref="C2052:C2057"/>
    <mergeCell ref="C2014:C2018"/>
    <mergeCell ref="C2029:C2034"/>
    <mergeCell ref="B2052:B2057"/>
    <mergeCell ref="B2014:B2018"/>
    <mergeCell ref="B2029:B2034"/>
    <mergeCell ref="B1834:B1840"/>
    <mergeCell ref="C1502:C1508"/>
    <mergeCell ref="B1658:B1669"/>
    <mergeCell ref="B1653:B1656"/>
    <mergeCell ref="C1637:C1641"/>
    <mergeCell ref="B1603:B1607"/>
    <mergeCell ref="C1533:C1538"/>
    <mergeCell ref="C1583:C1586"/>
    <mergeCell ref="C1557:C1563"/>
    <mergeCell ref="B1540:B1547"/>
    <mergeCell ref="C1510:C1515"/>
    <mergeCell ref="B1618:B1624"/>
    <mergeCell ref="B1949:B1953"/>
    <mergeCell ref="B1671:B1679"/>
    <mergeCell ref="B1510:B1515"/>
    <mergeCell ref="B1502:B1508"/>
    <mergeCell ref="B1549:B1555"/>
    <mergeCell ref="B1593:B1601"/>
    <mergeCell ref="C2020:C2027"/>
    <mergeCell ref="B2007:B2011"/>
    <mergeCell ref="B1941:B1947"/>
    <mergeCell ref="C1851:C1857"/>
    <mergeCell ref="C1842:C1849"/>
    <mergeCell ref="C1941:C1947"/>
    <mergeCell ref="A2079:A2089"/>
    <mergeCell ref="A2007:A2011"/>
    <mergeCell ref="A2014:A2018"/>
    <mergeCell ref="A2020:A2027"/>
    <mergeCell ref="A2069:A2077"/>
    <mergeCell ref="A2045:A2050"/>
    <mergeCell ref="A2052:A2057"/>
    <mergeCell ref="A2059:A2067"/>
    <mergeCell ref="A2029:A2034"/>
    <mergeCell ref="A2038:A2043"/>
    <mergeCell ref="B2079:B2089"/>
    <mergeCell ref="B1912:B1919"/>
    <mergeCell ref="B1782:B1790"/>
    <mergeCell ref="B1708:B1713"/>
    <mergeCell ref="B2059:B2067"/>
    <mergeCell ref="B2038:B2043"/>
    <mergeCell ref="B1998:B2005"/>
    <mergeCell ref="B1810:B1814"/>
    <mergeCell ref="B1921:B1927"/>
    <mergeCell ref="B2069:B2077"/>
    <mergeCell ref="A1826:A1828"/>
    <mergeCell ref="E1252:E1253"/>
    <mergeCell ref="E1259:E1262"/>
    <mergeCell ref="E1267:E1276"/>
    <mergeCell ref="A1319:A1323"/>
    <mergeCell ref="A1132:A1139"/>
    <mergeCell ref="A1259:A1262"/>
    <mergeCell ref="B1278:B1286"/>
    <mergeCell ref="E1238:E1240"/>
    <mergeCell ref="B1319:B1323"/>
    <mergeCell ref="B1527:B1531"/>
    <mergeCell ref="A1376:A1383"/>
    <mergeCell ref="B1816:B1820"/>
    <mergeCell ref="B1336:B1345"/>
    <mergeCell ref="B1486:B1493"/>
    <mergeCell ref="B1468:B1475"/>
    <mergeCell ref="B1517:B1524"/>
    <mergeCell ref="A1385:A1388"/>
    <mergeCell ref="A1527:A1531"/>
    <mergeCell ref="A1510:A1515"/>
    <mergeCell ref="A1517:A1524"/>
    <mergeCell ref="B1459:B1466"/>
    <mergeCell ref="B1477:B1484"/>
    <mergeCell ref="B1495:B1500"/>
    <mergeCell ref="A1681:A1685"/>
    <mergeCell ref="A1390:A1393"/>
    <mergeCell ref="A1459:A1466"/>
    <mergeCell ref="A1448:A1457"/>
    <mergeCell ref="A1436:A1440"/>
    <mergeCell ref="A1468:A1475"/>
    <mergeCell ref="C1468:C1475"/>
    <mergeCell ref="A1357:A1360"/>
    <mergeCell ref="B1347:B1355"/>
    <mergeCell ref="E1278:E1286"/>
    <mergeCell ref="E957:E961"/>
    <mergeCell ref="C896:C902"/>
    <mergeCell ref="B841:B845"/>
    <mergeCell ref="A772:A778"/>
    <mergeCell ref="E920:E922"/>
    <mergeCell ref="A951:A955"/>
    <mergeCell ref="B936:B938"/>
    <mergeCell ref="B944:B947"/>
    <mergeCell ref="A928:A933"/>
    <mergeCell ref="E877:E881"/>
    <mergeCell ref="A972:A976"/>
    <mergeCell ref="A986:A990"/>
    <mergeCell ref="A957:A961"/>
    <mergeCell ref="B1385:B1388"/>
    <mergeCell ref="B1436:B1440"/>
    <mergeCell ref="A1396:A1398"/>
    <mergeCell ref="B1424:B1434"/>
    <mergeCell ref="A1424:A1434"/>
    <mergeCell ref="B1297:B1304"/>
    <mergeCell ref="B1067:B1078"/>
    <mergeCell ref="A1005:A1010"/>
    <mergeCell ref="A1307:A1311"/>
    <mergeCell ref="A1278:A1286"/>
    <mergeCell ref="A1297:A1304"/>
    <mergeCell ref="A1313:A1314"/>
    <mergeCell ref="E994:E999"/>
    <mergeCell ref="A1099:A1107"/>
    <mergeCell ref="A1288:A1295"/>
    <mergeCell ref="B1099:B1107"/>
    <mergeCell ref="A1178:A1185"/>
    <mergeCell ref="D1319:D1323"/>
    <mergeCell ref="A1331:A1334"/>
    <mergeCell ref="A1347:A1355"/>
    <mergeCell ref="A1336:A1345"/>
    <mergeCell ref="C582:C591"/>
    <mergeCell ref="B622:B626"/>
    <mergeCell ref="A1142:A1149"/>
    <mergeCell ref="B928:B933"/>
    <mergeCell ref="B889:B894"/>
    <mergeCell ref="B1367:B1374"/>
    <mergeCell ref="A1477:A1484"/>
    <mergeCell ref="A1413:A1422"/>
    <mergeCell ref="A622:A626"/>
    <mergeCell ref="B628:B636"/>
    <mergeCell ref="A889:A894"/>
    <mergeCell ref="A883:A887"/>
    <mergeCell ref="B1376:B1383"/>
    <mergeCell ref="A1048:A1054"/>
    <mergeCell ref="A1080:A1087"/>
    <mergeCell ref="C1307:C1311"/>
    <mergeCell ref="C1313:C1314"/>
    <mergeCell ref="C1211:C1216"/>
    <mergeCell ref="C1161:C1168"/>
    <mergeCell ref="C1178:C1185"/>
    <mergeCell ref="C1267:C1276"/>
    <mergeCell ref="C1099:C1107"/>
    <mergeCell ref="B847:B851"/>
    <mergeCell ref="C854:C859"/>
    <mergeCell ref="B965:B969"/>
    <mergeCell ref="B1307:B1311"/>
    <mergeCell ref="B1211:B1216"/>
    <mergeCell ref="B1313:B1314"/>
    <mergeCell ref="C1109:C1120"/>
    <mergeCell ref="D657:D661"/>
    <mergeCell ref="A663:A670"/>
    <mergeCell ref="C763:C770"/>
    <mergeCell ref="A805:A810"/>
    <mergeCell ref="A734:A741"/>
    <mergeCell ref="A681:A686"/>
    <mergeCell ref="B657:B661"/>
    <mergeCell ref="C797:C803"/>
    <mergeCell ref="B805:B810"/>
    <mergeCell ref="C781:C787"/>
    <mergeCell ref="A1405:A1407"/>
    <mergeCell ref="A713:A720"/>
    <mergeCell ref="D832:D839"/>
    <mergeCell ref="D734:D741"/>
    <mergeCell ref="D713:D720"/>
    <mergeCell ref="D847:D851"/>
    <mergeCell ref="A1367:A1374"/>
    <mergeCell ref="C1357:C1360"/>
    <mergeCell ref="D812:D817"/>
    <mergeCell ref="B832:B839"/>
    <mergeCell ref="B1048:B1054"/>
    <mergeCell ref="B883:B887"/>
    <mergeCell ref="A861:A868"/>
    <mergeCell ref="A872:A875"/>
    <mergeCell ref="A689:A695"/>
    <mergeCell ref="D912:D915"/>
    <mergeCell ref="A920:A922"/>
    <mergeCell ref="C819:C830"/>
    <mergeCell ref="D707:D709"/>
    <mergeCell ref="D994:D999"/>
    <mergeCell ref="B1325:B1329"/>
    <mergeCell ref="A1325:A1329"/>
    <mergeCell ref="B593:B598"/>
    <mergeCell ref="C548:C554"/>
    <mergeCell ref="B497:B500"/>
    <mergeCell ref="B573:B580"/>
    <mergeCell ref="D593:D598"/>
    <mergeCell ref="D602:D610"/>
    <mergeCell ref="E707:E709"/>
    <mergeCell ref="E573:E580"/>
    <mergeCell ref="E753:E761"/>
    <mergeCell ref="D723:D732"/>
    <mergeCell ref="D628:D636"/>
    <mergeCell ref="E638:E641"/>
    <mergeCell ref="D649:D655"/>
    <mergeCell ref="D753:D761"/>
    <mergeCell ref="E681:E686"/>
    <mergeCell ref="E612:E620"/>
    <mergeCell ref="A628:A636"/>
    <mergeCell ref="A593:A598"/>
    <mergeCell ref="A612:A620"/>
    <mergeCell ref="B612:B620"/>
    <mergeCell ref="A582:A591"/>
    <mergeCell ref="B723:B732"/>
    <mergeCell ref="B582:B591"/>
    <mergeCell ref="C612:C620"/>
    <mergeCell ref="D622:D626"/>
    <mergeCell ref="E649:E655"/>
    <mergeCell ref="E672:E679"/>
    <mergeCell ref="E657:E661"/>
    <mergeCell ref="D743:D751"/>
    <mergeCell ref="D689:D695"/>
    <mergeCell ref="E697:E700"/>
    <mergeCell ref="D663:D670"/>
    <mergeCell ref="C407:C410"/>
    <mergeCell ref="D439:D444"/>
    <mergeCell ref="B483:B487"/>
    <mergeCell ref="B467:B472"/>
    <mergeCell ref="A439:A444"/>
    <mergeCell ref="A467:A472"/>
    <mergeCell ref="B439:B444"/>
    <mergeCell ref="B377:B384"/>
    <mergeCell ref="C386:C390"/>
    <mergeCell ref="B386:B390"/>
    <mergeCell ref="B460:B464"/>
    <mergeCell ref="A460:A464"/>
    <mergeCell ref="B448:B458"/>
    <mergeCell ref="B423:B426"/>
    <mergeCell ref="A497:A500"/>
    <mergeCell ref="A548:A554"/>
    <mergeCell ref="C561:C564"/>
    <mergeCell ref="C535:C546"/>
    <mergeCell ref="C507:C511"/>
    <mergeCell ref="A507:A511"/>
    <mergeCell ref="A535:A546"/>
    <mergeCell ref="A522:A528"/>
    <mergeCell ref="A561:A564"/>
    <mergeCell ref="C497:C500"/>
    <mergeCell ref="D535:D546"/>
    <mergeCell ref="D548:D559"/>
    <mergeCell ref="E72:E76"/>
    <mergeCell ref="D164:D172"/>
    <mergeCell ref="D44:D46"/>
    <mergeCell ref="D62:D70"/>
    <mergeCell ref="D36:D42"/>
    <mergeCell ref="D22:D27"/>
    <mergeCell ref="D82:D90"/>
    <mergeCell ref="E92:E100"/>
    <mergeCell ref="A313:A318"/>
    <mergeCell ref="E36:E42"/>
    <mergeCell ref="E102:E107"/>
    <mergeCell ref="E50:E58"/>
    <mergeCell ref="A182:A187"/>
    <mergeCell ref="B92:B100"/>
    <mergeCell ref="C82:C90"/>
    <mergeCell ref="C102:C107"/>
    <mergeCell ref="C258:C263"/>
    <mergeCell ref="C245:C248"/>
    <mergeCell ref="B305:B311"/>
    <mergeCell ref="A305:A311"/>
    <mergeCell ref="C265:C270"/>
    <mergeCell ref="C272:C278"/>
    <mergeCell ref="C293:C302"/>
    <mergeCell ref="B272:B278"/>
    <mergeCell ref="C280:C284"/>
    <mergeCell ref="B280:B284"/>
    <mergeCell ref="B286:B291"/>
    <mergeCell ref="C286:C291"/>
    <mergeCell ref="C305:C311"/>
    <mergeCell ref="C313:C318"/>
    <mergeCell ref="E847:E851"/>
    <mergeCell ref="E928:E933"/>
    <mergeCell ref="E944:E947"/>
    <mergeCell ref="E1211:E1216"/>
    <mergeCell ref="D1005:D1010"/>
    <mergeCell ref="D957:D961"/>
    <mergeCell ref="E251:E252"/>
    <mergeCell ref="D357:D363"/>
    <mergeCell ref="D351:D355"/>
    <mergeCell ref="E357:E363"/>
    <mergeCell ref="E280:E284"/>
    <mergeCell ref="E327:E332"/>
    <mergeCell ref="E343:E349"/>
    <mergeCell ref="E377:E384"/>
    <mergeCell ref="E1178:E1185"/>
    <mergeCell ref="E1161:E1168"/>
    <mergeCell ref="D286:D291"/>
    <mergeCell ref="D343:D349"/>
    <mergeCell ref="E414:E421"/>
    <mergeCell ref="E407:E410"/>
    <mergeCell ref="E483:E487"/>
    <mergeCell ref="E448:E458"/>
    <mergeCell ref="D489:D495"/>
    <mergeCell ref="D397:D404"/>
    <mergeCell ref="D467:D472"/>
    <mergeCell ref="D423:D426"/>
    <mergeCell ref="D448:D458"/>
    <mergeCell ref="D672:D679"/>
    <mergeCell ref="E872:E875"/>
    <mergeCell ref="E763:E770"/>
    <mergeCell ref="D772:D778"/>
    <mergeCell ref="E689:E695"/>
    <mergeCell ref="E781:E787"/>
    <mergeCell ref="E797:E803"/>
    <mergeCell ref="D789:D795"/>
    <mergeCell ref="D797:D803"/>
    <mergeCell ref="E789:E795"/>
    <mergeCell ref="A114:A121"/>
    <mergeCell ref="A132:A138"/>
    <mergeCell ref="D293:D302"/>
    <mergeCell ref="D305:D311"/>
    <mergeCell ref="D251:D252"/>
    <mergeCell ref="E1089:E1097"/>
    <mergeCell ref="E1132:E1139"/>
    <mergeCell ref="E1187:E1197"/>
    <mergeCell ref="E1229:E1233"/>
    <mergeCell ref="E1122:E1127"/>
    <mergeCell ref="E1109:E1120"/>
    <mergeCell ref="E1199:E1209"/>
    <mergeCell ref="E1151:E1157"/>
    <mergeCell ref="D1056:D1064"/>
    <mergeCell ref="E936:E938"/>
    <mergeCell ref="E832:E839"/>
    <mergeCell ref="E905:E910"/>
    <mergeCell ref="E841:E845"/>
    <mergeCell ref="E602:E610"/>
    <mergeCell ref="E663:E670"/>
    <mergeCell ref="D638:D641"/>
    <mergeCell ref="E622:E626"/>
    <mergeCell ref="D612:D620"/>
    <mergeCell ref="E365:E374"/>
    <mergeCell ref="D1229:D1233"/>
    <mergeCell ref="E883:E887"/>
    <mergeCell ref="E861:E868"/>
    <mergeCell ref="A4:A5"/>
    <mergeCell ref="B4:B5"/>
    <mergeCell ref="B102:B107"/>
    <mergeCell ref="B22:B27"/>
    <mergeCell ref="A62:A70"/>
    <mergeCell ref="A102:A107"/>
    <mergeCell ref="A72:A76"/>
    <mergeCell ref="D141:D150"/>
    <mergeCell ref="B222:B230"/>
    <mergeCell ref="D190:D198"/>
    <mergeCell ref="D1219:D1227"/>
    <mergeCell ref="D240:D241"/>
    <mergeCell ref="D507:D511"/>
    <mergeCell ref="D566:D571"/>
    <mergeCell ref="D497:D500"/>
    <mergeCell ref="D561:D564"/>
    <mergeCell ref="D582:D591"/>
    <mergeCell ref="C222:C230"/>
    <mergeCell ref="C182:C187"/>
    <mergeCell ref="A164:A172"/>
    <mergeCell ref="A152:A158"/>
    <mergeCell ref="B164:B172"/>
    <mergeCell ref="B114:B121"/>
    <mergeCell ref="A174:A179"/>
    <mergeCell ref="B123:B128"/>
    <mergeCell ref="C164:C172"/>
    <mergeCell ref="C174:C179"/>
    <mergeCell ref="D72:D76"/>
    <mergeCell ref="C357:C363"/>
    <mergeCell ref="A351:A355"/>
    <mergeCell ref="A377:A384"/>
    <mergeCell ref="A357:A363"/>
    <mergeCell ref="D1448:D1457"/>
    <mergeCell ref="B1448:B1457"/>
    <mergeCell ref="B1405:B1407"/>
    <mergeCell ref="A327:A332"/>
    <mergeCell ref="C573:C580"/>
    <mergeCell ref="C805:C810"/>
    <mergeCell ref="D763:D770"/>
    <mergeCell ref="C1396:C1398"/>
    <mergeCell ref="B1396:B1398"/>
    <mergeCell ref="C334:C341"/>
    <mergeCell ref="A6:A12"/>
    <mergeCell ref="B6:B12"/>
    <mergeCell ref="B14:B20"/>
    <mergeCell ref="A14:A20"/>
    <mergeCell ref="A36:A42"/>
    <mergeCell ref="B82:B90"/>
    <mergeCell ref="A22:A27"/>
    <mergeCell ref="B36:B42"/>
    <mergeCell ref="A44:A46"/>
    <mergeCell ref="A29:A32"/>
    <mergeCell ref="D431:D434"/>
    <mergeCell ref="D474:D481"/>
    <mergeCell ref="D407:D410"/>
    <mergeCell ref="B365:B374"/>
    <mergeCell ref="A320:A325"/>
    <mergeCell ref="B351:B355"/>
    <mergeCell ref="B320:B325"/>
    <mergeCell ref="C431:C434"/>
    <mergeCell ref="A365:A374"/>
    <mergeCell ref="A483:A487"/>
    <mergeCell ref="A489:A495"/>
    <mergeCell ref="A431:A434"/>
    <mergeCell ref="A50:A58"/>
    <mergeCell ref="B44:B46"/>
    <mergeCell ref="A82:A90"/>
    <mergeCell ref="A92:A100"/>
    <mergeCell ref="D280:D284"/>
    <mergeCell ref="D883:D887"/>
    <mergeCell ref="D805:D810"/>
    <mergeCell ref="C365:C374"/>
    <mergeCell ref="C343:C349"/>
    <mergeCell ref="C327:C332"/>
    <mergeCell ref="D1576:D1579"/>
    <mergeCell ref="D1603:D1607"/>
    <mergeCell ref="D1549:D1555"/>
    <mergeCell ref="B1413:B1422"/>
    <mergeCell ref="B293:B302"/>
    <mergeCell ref="B397:B404"/>
    <mergeCell ref="C1405:C1407"/>
    <mergeCell ref="C789:C795"/>
    <mergeCell ref="D386:D390"/>
    <mergeCell ref="C320:C325"/>
    <mergeCell ref="B313:B318"/>
    <mergeCell ref="B334:B341"/>
    <mergeCell ref="B357:B363"/>
    <mergeCell ref="B327:B332"/>
    <mergeCell ref="A141:A150"/>
    <mergeCell ref="A123:A128"/>
    <mergeCell ref="B182:B187"/>
    <mergeCell ref="A265:A270"/>
    <mergeCell ref="A286:A291"/>
    <mergeCell ref="A272:A278"/>
    <mergeCell ref="B251:B254"/>
    <mergeCell ref="B141:B150"/>
    <mergeCell ref="A190:A198"/>
    <mergeCell ref="A258:A263"/>
    <mergeCell ref="A213:A220"/>
    <mergeCell ref="A204:A207"/>
    <mergeCell ref="A251:A252"/>
    <mergeCell ref="A222:A230"/>
    <mergeCell ref="A232:A238"/>
    <mergeCell ref="C1603:C1607"/>
    <mergeCell ref="B343:B349"/>
    <mergeCell ref="A293:A302"/>
    <mergeCell ref="A280:A284"/>
    <mergeCell ref="C1219:C1227"/>
    <mergeCell ref="C1325:C1329"/>
    <mergeCell ref="A343:A349"/>
    <mergeCell ref="A334:A341"/>
    <mergeCell ref="B407:B410"/>
    <mergeCell ref="B1390:B1393"/>
    <mergeCell ref="B265:B270"/>
    <mergeCell ref="B204:B207"/>
    <mergeCell ref="B213:B220"/>
    <mergeCell ref="B245:B248"/>
    <mergeCell ref="B258:B263"/>
    <mergeCell ref="B190:B198"/>
    <mergeCell ref="A386:A390"/>
    <mergeCell ref="A414:A421"/>
    <mergeCell ref="B414:B421"/>
    <mergeCell ref="C423:C426"/>
    <mergeCell ref="C414:C421"/>
    <mergeCell ref="A566:A571"/>
    <mergeCell ref="A573:A580"/>
    <mergeCell ref="A423:A426"/>
    <mergeCell ref="A397:A404"/>
    <mergeCell ref="C1792:C1798"/>
    <mergeCell ref="C672:C679"/>
    <mergeCell ref="C707:C709"/>
    <mergeCell ref="C649:C655"/>
    <mergeCell ref="C681:C686"/>
    <mergeCell ref="C1540:C1547"/>
    <mergeCell ref="C638:C641"/>
    <mergeCell ref="C723:C732"/>
    <mergeCell ref="C1336:C1345"/>
    <mergeCell ref="C1244:C1247"/>
    <mergeCell ref="C1252:C1253"/>
    <mergeCell ref="C1238:C1240"/>
    <mergeCell ref="C1297:C1304"/>
    <mergeCell ref="C1319:C1323"/>
    <mergeCell ref="C1259:C1262"/>
    <mergeCell ref="C1278:C1286"/>
    <mergeCell ref="A240:A242"/>
    <mergeCell ref="A245:A248"/>
    <mergeCell ref="A407:A410"/>
    <mergeCell ref="A448:A458"/>
    <mergeCell ref="B507:B511"/>
    <mergeCell ref="A513:A517"/>
    <mergeCell ref="A474:A481"/>
    <mergeCell ref="C522:C528"/>
    <mergeCell ref="C513:C517"/>
    <mergeCell ref="B513:B517"/>
    <mergeCell ref="B561:B564"/>
    <mergeCell ref="B548:B554"/>
    <mergeCell ref="B535:B546"/>
    <mergeCell ref="B522:B528"/>
    <mergeCell ref="B474:B481"/>
    <mergeCell ref="B489:B495"/>
    <mergeCell ref="B566:B571"/>
    <mergeCell ref="C566:C571"/>
    <mergeCell ref="B1161:B1168"/>
    <mergeCell ref="B1187:B1197"/>
    <mergeCell ref="B896:B902"/>
    <mergeCell ref="C734:C741"/>
    <mergeCell ref="C832:C839"/>
    <mergeCell ref="C883:C887"/>
    <mergeCell ref="C1015:C1019"/>
    <mergeCell ref="C1187:C1197"/>
    <mergeCell ref="B72:B76"/>
    <mergeCell ref="C141:C150"/>
    <mergeCell ref="B29:B32"/>
    <mergeCell ref="C50:C58"/>
    <mergeCell ref="C36:C42"/>
    <mergeCell ref="B62:B70"/>
    <mergeCell ref="B132:B138"/>
    <mergeCell ref="B50:B58"/>
    <mergeCell ref="C240:C242"/>
    <mergeCell ref="C213:C220"/>
    <mergeCell ref="C204:C207"/>
    <mergeCell ref="B232:B238"/>
    <mergeCell ref="B240:B242"/>
    <mergeCell ref="C232:C238"/>
    <mergeCell ref="C251:C252"/>
    <mergeCell ref="C351:C355"/>
    <mergeCell ref="B152:B158"/>
    <mergeCell ref="B174:B179"/>
    <mergeCell ref="C397:C404"/>
    <mergeCell ref="C377:C384"/>
    <mergeCell ref="C483:C487"/>
    <mergeCell ref="B431:B434"/>
    <mergeCell ref="E582:E591"/>
    <mergeCell ref="E213:E220"/>
    <mergeCell ref="E265:E270"/>
    <mergeCell ref="E240:E242"/>
    <mergeCell ref="E182:E187"/>
    <mergeCell ref="E29:E32"/>
    <mergeCell ref="C6:C12"/>
    <mergeCell ref="C4:C5"/>
    <mergeCell ref="C152:C158"/>
    <mergeCell ref="C14:C20"/>
    <mergeCell ref="C92:C100"/>
    <mergeCell ref="C29:C32"/>
    <mergeCell ref="C123:C128"/>
    <mergeCell ref="C114:C121"/>
    <mergeCell ref="D50:D58"/>
    <mergeCell ref="D92:D100"/>
    <mergeCell ref="D132:D138"/>
    <mergeCell ref="C44:C46"/>
    <mergeCell ref="C72:C76"/>
    <mergeCell ref="C62:C70"/>
    <mergeCell ref="D102:D107"/>
    <mergeCell ref="D6:D12"/>
    <mergeCell ref="D14:D20"/>
    <mergeCell ref="C22:C27"/>
    <mergeCell ref="D258:D263"/>
    <mergeCell ref="D204:D207"/>
    <mergeCell ref="D114:D121"/>
    <mergeCell ref="C132:C138"/>
    <mergeCell ref="D174:D179"/>
    <mergeCell ref="D29:D32"/>
    <mergeCell ref="D123:D128"/>
    <mergeCell ref="E22:E27"/>
    <mergeCell ref="E14:E20"/>
    <mergeCell ref="E164:E172"/>
    <mergeCell ref="D377:D384"/>
    <mergeCell ref="E293:E302"/>
    <mergeCell ref="E232:E238"/>
    <mergeCell ref="E174:E179"/>
    <mergeCell ref="E204:E207"/>
    <mergeCell ref="E62:E70"/>
    <mergeCell ref="AY4:AY5"/>
    <mergeCell ref="E522:E528"/>
    <mergeCell ref="E548:E559"/>
    <mergeCell ref="E489:E495"/>
    <mergeCell ref="E305:E311"/>
    <mergeCell ref="E313:E318"/>
    <mergeCell ref="E320:E325"/>
    <mergeCell ref="E507:E511"/>
    <mergeCell ref="E513:E517"/>
    <mergeCell ref="E497:E500"/>
    <mergeCell ref="E431:E434"/>
    <mergeCell ref="E82:E90"/>
    <mergeCell ref="E123:E128"/>
    <mergeCell ref="E286:E291"/>
    <mergeCell ref="E258:E263"/>
    <mergeCell ref="E222:E230"/>
    <mergeCell ref="E152:E158"/>
    <mergeCell ref="E141:E150"/>
    <mergeCell ref="E114:E121"/>
    <mergeCell ref="E132:E138"/>
    <mergeCell ref="D152:D158"/>
    <mergeCell ref="E6:E12"/>
    <mergeCell ref="E397:E404"/>
    <mergeCell ref="E44:E46"/>
    <mergeCell ref="D681:D686"/>
    <mergeCell ref="C460:C464"/>
    <mergeCell ref="C697:C700"/>
    <mergeCell ref="D573:D580"/>
    <mergeCell ref="D522:D528"/>
    <mergeCell ref="D483:D487"/>
    <mergeCell ref="C489:C495"/>
    <mergeCell ref="D697:D700"/>
    <mergeCell ref="D513:D517"/>
    <mergeCell ref="C593:C598"/>
    <mergeCell ref="E854:E859"/>
    <mergeCell ref="E896:E902"/>
    <mergeCell ref="E566:E571"/>
    <mergeCell ref="BC4:BC5"/>
    <mergeCell ref="BA4:BA5"/>
    <mergeCell ref="E889:E894"/>
    <mergeCell ref="BB4:BB5"/>
    <mergeCell ref="E743:E751"/>
    <mergeCell ref="E593:E598"/>
    <mergeCell ref="E628:E636"/>
    <mergeCell ref="E734:E741"/>
    <mergeCell ref="E819:E830"/>
    <mergeCell ref="E386:E390"/>
    <mergeCell ref="E805:E810"/>
    <mergeCell ref="E772:E778"/>
    <mergeCell ref="E723:E732"/>
    <mergeCell ref="E535:E546"/>
    <mergeCell ref="E561:E564"/>
    <mergeCell ref="E439:E444"/>
    <mergeCell ref="E474:E481"/>
    <mergeCell ref="D4:D5"/>
    <mergeCell ref="D414:D421"/>
    <mergeCell ref="C2069:C2077"/>
    <mergeCell ref="D1882:D1886"/>
    <mergeCell ref="D1891:D1894"/>
    <mergeCell ref="D1758:D1764"/>
    <mergeCell ref="D2069:D2077"/>
    <mergeCell ref="C1921:C1927"/>
    <mergeCell ref="D1859:D1863"/>
    <mergeCell ref="C1905:C1910"/>
    <mergeCell ref="D1899:D1900"/>
    <mergeCell ref="C1810:C1814"/>
    <mergeCell ref="D182:D187"/>
    <mergeCell ref="D272:D278"/>
    <mergeCell ref="D222:D230"/>
    <mergeCell ref="D265:D270"/>
    <mergeCell ref="D213:D220"/>
    <mergeCell ref="D232:D238"/>
    <mergeCell ref="E245:E248"/>
    <mergeCell ref="E272:E278"/>
    <mergeCell ref="E423:E426"/>
    <mergeCell ref="D460:D464"/>
    <mergeCell ref="D313:D318"/>
    <mergeCell ref="D320:D325"/>
    <mergeCell ref="D327:D332"/>
    <mergeCell ref="D245:D248"/>
    <mergeCell ref="D365:D374"/>
    <mergeCell ref="D334:D341"/>
    <mergeCell ref="C439:C444"/>
    <mergeCell ref="C467:C472"/>
    <mergeCell ref="C448:C458"/>
    <mergeCell ref="E467:E472"/>
    <mergeCell ref="E460:E464"/>
    <mergeCell ref="C474:C481"/>
    <mergeCell ref="E912:E915"/>
    <mergeCell ref="C2079:C2089"/>
    <mergeCell ref="C1834:C1840"/>
    <mergeCell ref="C1618:C1624"/>
    <mergeCell ref="D1930:D1939"/>
    <mergeCell ref="D1905:D1910"/>
    <mergeCell ref="C1930:C1939"/>
    <mergeCell ref="C1967:C1973"/>
    <mergeCell ref="D1745:D1755"/>
    <mergeCell ref="E1766:E1773"/>
    <mergeCell ref="E1834:E1840"/>
    <mergeCell ref="C1745:C1755"/>
    <mergeCell ref="D1851:D1857"/>
    <mergeCell ref="E1801:E1804"/>
    <mergeCell ref="E1826:E1828"/>
    <mergeCell ref="D1792:D1798"/>
    <mergeCell ref="D1775:D1780"/>
    <mergeCell ref="D1477:D1484"/>
    <mergeCell ref="E1527:E1531"/>
    <mergeCell ref="E1549:E1555"/>
    <mergeCell ref="E1618:E1624"/>
    <mergeCell ref="D1495:D1500"/>
    <mergeCell ref="E1533:E1538"/>
    <mergeCell ref="E1495:E1500"/>
    <mergeCell ref="E1502:E1508"/>
    <mergeCell ref="E1609:E1616"/>
    <mergeCell ref="E972:E976"/>
    <mergeCell ref="E965:E969"/>
    <mergeCell ref="E1775:E1780"/>
    <mergeCell ref="E1816:E1820"/>
    <mergeCell ref="E1810:E1814"/>
    <mergeCell ref="E1319:E1323"/>
    <mergeCell ref="C1390:C1393"/>
    <mergeCell ref="B1288:B1295"/>
    <mergeCell ref="B1331:B1334"/>
    <mergeCell ref="E1297:E1304"/>
    <mergeCell ref="E1307:E1311"/>
    <mergeCell ref="E1288:E1295"/>
    <mergeCell ref="D1297:D1304"/>
    <mergeCell ref="C1288:C1295"/>
    <mergeCell ref="D1288:D1295"/>
    <mergeCell ref="E1313:E1314"/>
    <mergeCell ref="D1347:D1355"/>
    <mergeCell ref="C1459:C1466"/>
    <mergeCell ref="D1336:D1345"/>
    <mergeCell ref="D1327:D1328"/>
    <mergeCell ref="D1333:D1334"/>
    <mergeCell ref="D1413:D1422"/>
    <mergeCell ref="D1436:D1440"/>
    <mergeCell ref="C1413:C1422"/>
    <mergeCell ref="C1376:C1383"/>
    <mergeCell ref="C1331:C1334"/>
    <mergeCell ref="C1448:C1457"/>
    <mergeCell ref="C1436:C1440"/>
    <mergeCell ref="C1367:C1374"/>
    <mergeCell ref="C1424:C1434"/>
    <mergeCell ref="C1385:C1388"/>
    <mergeCell ref="D1325:D1326"/>
    <mergeCell ref="D1331:D1332"/>
    <mergeCell ref="D1357:D1360"/>
    <mergeCell ref="D1385:D1388"/>
    <mergeCell ref="D1376:D1383"/>
    <mergeCell ref="D1405:D1407"/>
    <mergeCell ref="E1424:E1434"/>
    <mergeCell ref="E1593:E1601"/>
    <mergeCell ref="E1569:E1574"/>
    <mergeCell ref="E1468:E1475"/>
    <mergeCell ref="D1468:D1475"/>
    <mergeCell ref="E1477:E1484"/>
    <mergeCell ref="D1569:D1574"/>
    <mergeCell ref="D1583:D1586"/>
    <mergeCell ref="E1583:E1586"/>
    <mergeCell ref="E2069:E2077"/>
    <mergeCell ref="E2059:E2067"/>
    <mergeCell ref="E2045:E2050"/>
    <mergeCell ref="E2007:E2011"/>
    <mergeCell ref="E2014:E2018"/>
    <mergeCell ref="E2038:E2043"/>
    <mergeCell ref="E1653:E1656"/>
    <mergeCell ref="E1745:E1755"/>
    <mergeCell ref="E1708:E1713"/>
    <mergeCell ref="E1688:E1697"/>
    <mergeCell ref="D1653:D1656"/>
    <mergeCell ref="D1708:D1713"/>
    <mergeCell ref="D1719:D1725"/>
    <mergeCell ref="D1736:D1739"/>
    <mergeCell ref="D1626:D1632"/>
    <mergeCell ref="D1644:D1649"/>
    <mergeCell ref="D1618:D1624"/>
    <mergeCell ref="D1593:D1601"/>
    <mergeCell ref="E1941:E1947"/>
    <mergeCell ref="D1941:D1947"/>
    <mergeCell ref="D1727:D1730"/>
    <mergeCell ref="D1637:D1641"/>
    <mergeCell ref="D1658:D1669"/>
    <mergeCell ref="D1671:D1679"/>
    <mergeCell ref="E2079:E2089"/>
    <mergeCell ref="E1390:E1393"/>
    <mergeCell ref="D1459:D1466"/>
    <mergeCell ref="D1424:D1434"/>
    <mergeCell ref="D1396:D1398"/>
    <mergeCell ref="E1557:E1563"/>
    <mergeCell ref="E1899:E1900"/>
    <mergeCell ref="E1792:E1798"/>
    <mergeCell ref="E1782:E1790"/>
    <mergeCell ref="E1603:E1607"/>
    <mergeCell ref="E1325:E1329"/>
    <mergeCell ref="D1278:D1286"/>
    <mergeCell ref="X2096:Y2096"/>
    <mergeCell ref="U2096:V2096"/>
    <mergeCell ref="D2079:D2089"/>
    <mergeCell ref="D2052:D2057"/>
    <mergeCell ref="F2096:H2096"/>
    <mergeCell ref="D1313:D1314"/>
    <mergeCell ref="E1357:E1360"/>
    <mergeCell ref="E1413:E1422"/>
    <mergeCell ref="E1331:E1334"/>
    <mergeCell ref="E1736:E1739"/>
    <mergeCell ref="E1367:E1374"/>
    <mergeCell ref="E1336:E1345"/>
    <mergeCell ref="E1436:E1440"/>
    <mergeCell ref="E1727:E1730"/>
    <mergeCell ref="E1644:E1649"/>
    <mergeCell ref="E1658:E1669"/>
    <mergeCell ref="E1376:E1383"/>
    <mergeCell ref="E1385:E1388"/>
    <mergeCell ref="E1985:E1996"/>
    <mergeCell ref="E1998:E2005"/>
    <mergeCell ref="D1307:D1311"/>
    <mergeCell ref="E1219:E1227"/>
    <mergeCell ref="D1211:D1216"/>
    <mergeCell ref="D986:D990"/>
    <mergeCell ref="C1056:C1064"/>
    <mergeCell ref="C1048:C1054"/>
    <mergeCell ref="D1021:D1031"/>
    <mergeCell ref="C1021:C1031"/>
    <mergeCell ref="C1040:C1041"/>
    <mergeCell ref="D1132:D1139"/>
    <mergeCell ref="D1161:D1168"/>
    <mergeCell ref="E1244:E1247"/>
    <mergeCell ref="E1170:E1173"/>
    <mergeCell ref="D1187:D1197"/>
    <mergeCell ref="D1199:D1209"/>
    <mergeCell ref="D1259:D1262"/>
    <mergeCell ref="D1178:D1185"/>
    <mergeCell ref="D1267:D1276"/>
    <mergeCell ref="D1238:D1240"/>
    <mergeCell ref="D1040:D1041"/>
    <mergeCell ref="D1033:D1034"/>
    <mergeCell ref="D1142:D1149"/>
    <mergeCell ref="D1080:D1087"/>
    <mergeCell ref="D1015:D1019"/>
    <mergeCell ref="D1252:D1253"/>
    <mergeCell ref="D1244:D1247"/>
    <mergeCell ref="E986:E990"/>
    <mergeCell ref="E1099:E1107"/>
    <mergeCell ref="E1048:E1054"/>
    <mergeCell ref="E1015:E1019"/>
    <mergeCell ref="E1040:E1041"/>
    <mergeCell ref="E1021:E1031"/>
    <mergeCell ref="A1244:A1247"/>
    <mergeCell ref="B1219:B1227"/>
    <mergeCell ref="B1122:B1127"/>
    <mergeCell ref="A1267:A1276"/>
    <mergeCell ref="A1219:A1227"/>
    <mergeCell ref="A1238:A1240"/>
    <mergeCell ref="B1238:B1240"/>
    <mergeCell ref="B1244:B1247"/>
    <mergeCell ref="B1259:B1262"/>
    <mergeCell ref="B1267:B1276"/>
    <mergeCell ref="A1252:A1253"/>
    <mergeCell ref="B1252:B1253"/>
    <mergeCell ref="D1122:D1127"/>
    <mergeCell ref="C1142:C1149"/>
    <mergeCell ref="C1067:C1078"/>
    <mergeCell ref="A1229:A1233"/>
    <mergeCell ref="C1033:C1034"/>
    <mergeCell ref="A1109:A1120"/>
    <mergeCell ref="C1089:C1097"/>
    <mergeCell ref="C1151:C1157"/>
    <mergeCell ref="C1132:C1139"/>
    <mergeCell ref="C1080:C1087"/>
    <mergeCell ref="B1033:B1034"/>
    <mergeCell ref="A1211:A1216"/>
    <mergeCell ref="A832:A839"/>
    <mergeCell ref="A1170:A1173"/>
    <mergeCell ref="B1089:B1097"/>
    <mergeCell ref="A1151:A1157"/>
    <mergeCell ref="B957:B961"/>
    <mergeCell ref="D1109:D1120"/>
    <mergeCell ref="D1099:D1107"/>
    <mergeCell ref="B1142:B1149"/>
    <mergeCell ref="A1199:A1209"/>
    <mergeCell ref="B819:B830"/>
    <mergeCell ref="B912:B915"/>
    <mergeCell ref="D854:D859"/>
    <mergeCell ref="D841:D845"/>
    <mergeCell ref="C889:C894"/>
    <mergeCell ref="B861:B868"/>
    <mergeCell ref="C1229:C1233"/>
    <mergeCell ref="C1170:C1173"/>
    <mergeCell ref="B1229:B1233"/>
    <mergeCell ref="A1187:A1197"/>
    <mergeCell ref="C1199:C1209"/>
    <mergeCell ref="D951:D955"/>
    <mergeCell ref="D905:D910"/>
    <mergeCell ref="D965:D969"/>
    <mergeCell ref="D972:D976"/>
    <mergeCell ref="D936:D938"/>
    <mergeCell ref="D920:D922"/>
    <mergeCell ref="D944:D947"/>
    <mergeCell ref="D928:D933"/>
    <mergeCell ref="D877:D881"/>
    <mergeCell ref="D872:D875"/>
    <mergeCell ref="D889:D894"/>
    <mergeCell ref="A1161:A1168"/>
    <mergeCell ref="B1015:B1019"/>
    <mergeCell ref="B1005:B1010"/>
    <mergeCell ref="B1080:B1087"/>
    <mergeCell ref="A1122:A1127"/>
    <mergeCell ref="D1151:D1157"/>
    <mergeCell ref="A1015:A1019"/>
    <mergeCell ref="A812:A817"/>
    <mergeCell ref="A789:A795"/>
    <mergeCell ref="A1089:A1097"/>
    <mergeCell ref="A1056:A1064"/>
    <mergeCell ref="A1021:A1031"/>
    <mergeCell ref="A841:A845"/>
    <mergeCell ref="A847:A851"/>
    <mergeCell ref="A965:A969"/>
    <mergeCell ref="A944:A947"/>
    <mergeCell ref="A797:A803"/>
    <mergeCell ref="D896:D902"/>
    <mergeCell ref="C872:C875"/>
    <mergeCell ref="C905:C910"/>
    <mergeCell ref="D861:D868"/>
    <mergeCell ref="A602:A610"/>
    <mergeCell ref="C628:C636"/>
    <mergeCell ref="D1170:D1173"/>
    <mergeCell ref="D1048:D1054"/>
    <mergeCell ref="D1067:D1078"/>
    <mergeCell ref="B797:B803"/>
    <mergeCell ref="B772:B778"/>
    <mergeCell ref="B763:B770"/>
    <mergeCell ref="C951:C955"/>
    <mergeCell ref="C986:C990"/>
    <mergeCell ref="A905:A910"/>
    <mergeCell ref="A912:A915"/>
    <mergeCell ref="A936:A938"/>
    <mergeCell ref="A877:A881"/>
    <mergeCell ref="A994:A999"/>
    <mergeCell ref="B1199:B1209"/>
    <mergeCell ref="B1170:B1173"/>
    <mergeCell ref="B1178:B1185"/>
    <mergeCell ref="B1151:B1157"/>
    <mergeCell ref="A896:A902"/>
    <mergeCell ref="A781:A787"/>
    <mergeCell ref="B781:B787"/>
    <mergeCell ref="D1089:D1097"/>
    <mergeCell ref="A1040:A1041"/>
    <mergeCell ref="A1067:A1078"/>
    <mergeCell ref="B1040:B1041"/>
    <mergeCell ref="A1033:A1034"/>
    <mergeCell ref="B854:B859"/>
    <mergeCell ref="A854:A859"/>
    <mergeCell ref="A819:A830"/>
    <mergeCell ref="D819:D830"/>
    <mergeCell ref="D781:D787"/>
    <mergeCell ref="A649:A655"/>
    <mergeCell ref="C812:C817"/>
    <mergeCell ref="C841:C845"/>
    <mergeCell ref="C847:C851"/>
    <mergeCell ref="C753:C761"/>
    <mergeCell ref="C920:C922"/>
    <mergeCell ref="C936:C938"/>
    <mergeCell ref="B812:B817"/>
    <mergeCell ref="B663:B670"/>
    <mergeCell ref="B707:B709"/>
    <mergeCell ref="B789:B795"/>
    <mergeCell ref="B734:B741"/>
    <mergeCell ref="C994:C999"/>
    <mergeCell ref="C957:C961"/>
    <mergeCell ref="C965:C969"/>
    <mergeCell ref="C743:C751"/>
    <mergeCell ref="C772:C778"/>
    <mergeCell ref="A723:A732"/>
    <mergeCell ref="B743:B751"/>
    <mergeCell ref="A743:A751"/>
    <mergeCell ref="A657:A661"/>
    <mergeCell ref="A672:A679"/>
    <mergeCell ref="B713:B720"/>
    <mergeCell ref="B672:B679"/>
    <mergeCell ref="B697:B700"/>
    <mergeCell ref="B689:B695"/>
    <mergeCell ref="B649:B655"/>
    <mergeCell ref="C657:C661"/>
    <mergeCell ref="C622:C626"/>
    <mergeCell ref="B602:B610"/>
    <mergeCell ref="B638:B641"/>
    <mergeCell ref="C602:C610"/>
    <mergeCell ref="B872:B875"/>
    <mergeCell ref="B1056:B1064"/>
    <mergeCell ref="B920:B922"/>
    <mergeCell ref="B905:B910"/>
    <mergeCell ref="B994:B999"/>
    <mergeCell ref="B986:B990"/>
    <mergeCell ref="B877:B881"/>
    <mergeCell ref="B1021:B1031"/>
    <mergeCell ref="C972:C976"/>
    <mergeCell ref="B972:B976"/>
    <mergeCell ref="A638:A641"/>
    <mergeCell ref="B681:B686"/>
    <mergeCell ref="A763:A770"/>
    <mergeCell ref="A707:A709"/>
    <mergeCell ref="B753:B761"/>
    <mergeCell ref="A753:A761"/>
    <mergeCell ref="A697:A700"/>
  </mergeCells>
  <phoneticPr fontId="0" type="noConversion"/>
  <conditionalFormatting sqref="AN2099:AN2103 AN2124:AN65536 G2104 G2123 E2105:E2122 AN1:AN2095 AM2096:AM2098">
    <cfRule type="dataBar" priority="2">
      <dataBar>
        <cfvo type="min"/>
        <cfvo type="max"/>
        <color rgb="FF008AEF"/>
      </dataBar>
    </cfRule>
  </conditionalFormatting>
  <conditionalFormatting sqref="AZ2096">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Y333 AY342 AY1079 AY1911 AY1948 AY1277 AY1296 AY1974 AY2058 AY1698 AY101 AY1608 AY1055 AY1228 AY1287 AY1375 AY1423 AY1940 AY2051 AY1032 AY662" formula="1"/>
    <ignoredError sqref="AY1627 AY1630 AY1163 AY1379 AY2060:AY2061 AY1691 AY1693 AY1414 AY499 AY734 AY739:AY741 AY1286 AY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2020-08-03T10:48:45Z</dcterms:modified>
</cp:coreProperties>
</file>